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13_ncr:1_{FB635DB9-3408-4A80-B021-DFE0CE203C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ITION" sheetId="5" r:id="rId1"/>
    <sheet name="SUBTRACTION 1" sheetId="3" r:id="rId2"/>
    <sheet name="SUBTRACTION 2" sheetId="4" r:id="rId3"/>
    <sheet name="SUMMARY" sheetId="6" r:id="rId4"/>
  </sheets>
  <definedNames>
    <definedName name="a">ADDITION!$AB$21:$AB$27</definedName>
    <definedName name="b">ADDITION!$AC$21:$AC$27</definedName>
    <definedName name="c_">'SUBTRACTION 1'!$W$21:$W$27</definedName>
    <definedName name="d">'SUBTRACTION 1'!$X$21:$X$27</definedName>
    <definedName name="e">'SUBTRACTION 2'!$AC$21:$AC$27</definedName>
    <definedName name="f">'SUBTRACTION 2'!$AD$21:$AD$27</definedName>
    <definedName name="g">'SUBTRACTION 2'!$AE$21:$AE$27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C21" i="5" l="1"/>
  <c r="B13" i="5" l="1"/>
  <c r="B11" i="5"/>
  <c r="B9" i="5"/>
  <c r="K22" i="4" l="1"/>
  <c r="K23" i="4"/>
  <c r="K24" i="4"/>
  <c r="K21" i="4"/>
  <c r="G21" i="4"/>
  <c r="K25" i="4"/>
  <c r="K26" i="4"/>
  <c r="K27" i="4"/>
  <c r="G27" i="4"/>
  <c r="G26" i="4"/>
  <c r="G25" i="4"/>
  <c r="G24" i="4"/>
  <c r="G23" i="4"/>
  <c r="G22" i="4"/>
  <c r="C27" i="4"/>
  <c r="C26" i="4"/>
  <c r="C25" i="4"/>
  <c r="C24" i="4"/>
  <c r="C23" i="4"/>
  <c r="C22" i="4"/>
  <c r="C21" i="4"/>
  <c r="F3" i="6"/>
  <c r="G22" i="3"/>
  <c r="G21" i="3"/>
  <c r="G23" i="3"/>
  <c r="G24" i="3"/>
  <c r="G25" i="3"/>
  <c r="G26" i="3"/>
  <c r="G27" i="3"/>
  <c r="C27" i="3"/>
  <c r="C26" i="3"/>
  <c r="C25" i="3"/>
  <c r="C24" i="3"/>
  <c r="C23" i="3"/>
  <c r="C22" i="3"/>
  <c r="C21" i="3"/>
  <c r="K21" i="5" l="1"/>
  <c r="K22" i="5"/>
  <c r="K23" i="5"/>
  <c r="K24" i="5"/>
  <c r="K25" i="5"/>
  <c r="K26" i="5"/>
  <c r="K27" i="5"/>
  <c r="C27" i="5"/>
  <c r="C26" i="5"/>
  <c r="C25" i="5"/>
  <c r="C24" i="5"/>
  <c r="G27" i="5"/>
  <c r="G26" i="5"/>
  <c r="G25" i="5"/>
  <c r="G24" i="5"/>
  <c r="G22" i="5"/>
  <c r="G23" i="5"/>
  <c r="G21" i="5"/>
  <c r="C22" i="5"/>
  <c r="C23" i="5"/>
  <c r="I14" i="6" l="1"/>
  <c r="L14" i="6"/>
  <c r="L6" i="6"/>
  <c r="F6" i="6"/>
  <c r="F7" i="6"/>
  <c r="F8" i="6"/>
  <c r="F9" i="6"/>
  <c r="F10" i="6"/>
  <c r="F11" i="6"/>
  <c r="F12" i="6"/>
  <c r="F5" i="6"/>
  <c r="F4" i="6"/>
  <c r="L7" i="6"/>
  <c r="L8" i="6"/>
  <c r="L9" i="6"/>
  <c r="L10" i="6"/>
  <c r="L11" i="6"/>
  <c r="L12" i="6"/>
  <c r="L5" i="6"/>
  <c r="L4" i="6"/>
  <c r="L3" i="6"/>
  <c r="I5" i="6"/>
  <c r="I6" i="6"/>
  <c r="I7" i="6"/>
  <c r="I8" i="6"/>
  <c r="I9" i="6"/>
  <c r="I10" i="6"/>
  <c r="I11" i="6"/>
  <c r="I12" i="6"/>
  <c r="I4" i="6"/>
  <c r="I3" i="6"/>
  <c r="C5" i="6"/>
  <c r="C6" i="6"/>
  <c r="C7" i="6"/>
  <c r="C8" i="6"/>
  <c r="C9" i="6"/>
  <c r="C10" i="6"/>
  <c r="C11" i="6"/>
  <c r="C4" i="6"/>
  <c r="C3" i="6"/>
  <c r="C12" i="6"/>
  <c r="B18" i="4"/>
  <c r="B18" i="5"/>
  <c r="B18" i="3"/>
  <c r="B9" i="3"/>
  <c r="E10" i="3"/>
  <c r="I11" i="3"/>
  <c r="B13" i="3"/>
  <c r="J13" i="3" s="1"/>
  <c r="J11" i="3"/>
  <c r="B7" i="3"/>
  <c r="B7" i="4"/>
  <c r="B9" i="4"/>
  <c r="B11" i="4"/>
  <c r="B13" i="4"/>
  <c r="E10" i="4"/>
  <c r="J13" i="4" s="1"/>
  <c r="I13" i="5"/>
  <c r="I9" i="5"/>
  <c r="I11" i="5"/>
  <c r="B7" i="5"/>
  <c r="B11" i="3"/>
  <c r="B19" i="5"/>
  <c r="B19" i="4"/>
  <c r="B19" i="3"/>
  <c r="I13" i="3" l="1"/>
  <c r="I11" i="4"/>
  <c r="I13" i="4"/>
  <c r="J11" i="4"/>
  <c r="J11" i="5"/>
  <c r="J13" i="5"/>
  <c r="J9" i="5"/>
  <c r="J7" i="5"/>
  <c r="I7" i="5"/>
  <c r="J7" i="4"/>
  <c r="I9" i="4"/>
  <c r="J9" i="4"/>
  <c r="J7" i="3"/>
  <c r="J9" i="3"/>
  <c r="I7" i="3"/>
  <c r="I9" i="3"/>
  <c r="I7" i="4"/>
</calcChain>
</file>

<file path=xl/sharedStrings.xml><?xml version="1.0" encoding="utf-8"?>
<sst xmlns="http://schemas.openxmlformats.org/spreadsheetml/2006/main" count="57" uniqueCount="25">
  <si>
    <t>Input</t>
  </si>
  <si>
    <t>Operator</t>
  </si>
  <si>
    <t>Output</t>
  </si>
  <si>
    <t>-</t>
  </si>
  <si>
    <t>+</t>
  </si>
  <si>
    <t>=</t>
  </si>
  <si>
    <t>Subtraction 1</t>
  </si>
  <si>
    <t>Addition</t>
  </si>
  <si>
    <t>Subtraction 2</t>
  </si>
  <si>
    <t>Summary</t>
  </si>
  <si>
    <t>Use this for any calculation you need:</t>
  </si>
  <si>
    <t>Do all 6 exercises</t>
  </si>
  <si>
    <t>Do all 6!</t>
  </si>
  <si>
    <t>Click a number for a              new exercise!</t>
  </si>
  <si>
    <t>a</t>
  </si>
  <si>
    <t>b</t>
  </si>
  <si>
    <t>c_</t>
  </si>
  <si>
    <t>d</t>
  </si>
  <si>
    <r>
      <t xml:space="preserve">Type the correct </t>
    </r>
    <r>
      <rPr>
        <i/>
        <sz val="14"/>
        <color indexed="12"/>
        <rFont val="Times New Roman"/>
        <family val="1"/>
      </rPr>
      <t>Output</t>
    </r>
    <r>
      <rPr>
        <sz val="14"/>
        <color indexed="12"/>
        <rFont val="Times New Roman"/>
        <family val="1"/>
      </rPr>
      <t xml:space="preserve"> for each </t>
    </r>
    <r>
      <rPr>
        <i/>
        <sz val="14"/>
        <color indexed="12"/>
        <rFont val="Times New Roman"/>
        <family val="1"/>
      </rPr>
      <t>Input</t>
    </r>
    <r>
      <rPr>
        <sz val="14"/>
        <color indexed="12"/>
        <rFont val="Times New Roman"/>
        <family val="1"/>
      </rPr>
      <t xml:space="preserve"> and </t>
    </r>
    <r>
      <rPr>
        <i/>
        <sz val="14"/>
        <color indexed="12"/>
        <rFont val="Times New Roman"/>
        <family val="1"/>
      </rPr>
      <t>Operator. Look for patterns! Discuss!</t>
    </r>
  </si>
  <si>
    <r>
      <t xml:space="preserve">Click on the above buttons to </t>
    </r>
    <r>
      <rPr>
        <b/>
        <sz val="14"/>
        <color indexed="12"/>
        <rFont val="Times New Roman"/>
        <family val="1"/>
      </rPr>
      <t>choose an operation</t>
    </r>
    <r>
      <rPr>
        <sz val="14"/>
        <color indexed="12"/>
        <rFont val="Times New Roman"/>
        <family val="1"/>
      </rPr>
      <t>.</t>
    </r>
  </si>
  <si>
    <r>
      <t xml:space="preserve">Study the patterns. </t>
    </r>
    <r>
      <rPr>
        <i/>
        <sz val="14"/>
        <color indexed="12"/>
        <rFont val="Times New Roman"/>
        <family val="1"/>
      </rPr>
      <t>Discuss</t>
    </r>
    <r>
      <rPr>
        <sz val="14"/>
        <color indexed="12"/>
        <rFont val="Times New Roman"/>
        <family val="1"/>
      </rPr>
      <t xml:space="preserve"> your </t>
    </r>
    <r>
      <rPr>
        <i/>
        <sz val="14"/>
        <color indexed="12"/>
        <rFont val="Times New Roman"/>
        <family val="1"/>
      </rPr>
      <t>understanding</t>
    </r>
    <r>
      <rPr>
        <sz val="14"/>
        <color indexed="12"/>
        <rFont val="Times New Roman"/>
        <family val="1"/>
      </rPr>
      <t xml:space="preserve"> and your </t>
    </r>
    <r>
      <rPr>
        <i/>
        <sz val="14"/>
        <color indexed="12"/>
        <rFont val="Times New Roman"/>
        <family val="1"/>
      </rPr>
      <t>methods</t>
    </r>
    <r>
      <rPr>
        <sz val="14"/>
        <color indexed="12"/>
        <rFont val="Times New Roman"/>
        <family val="1"/>
      </rPr>
      <t xml:space="preserve"> to get the answers!</t>
    </r>
  </si>
  <si>
    <t>e</t>
  </si>
  <si>
    <t>f</t>
  </si>
  <si>
    <t>g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</si>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</sst>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Times New Roman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u/>
      <sz val="10"/>
      <color indexed="12"/>
      <name val="Times New Roman"/>
      <family val="1"/>
    </font>
    <font>
      <sz val="14"/>
      <color indexed="10"/>
      <name val="Wingdings"/>
      <charset val="2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color indexed="61"/>
      <name val="Times New Roman"/>
      <family val="1"/>
    </font>
    <font>
      <sz val="14"/>
      <color indexed="61"/>
      <name val="Symbol"/>
      <family val="1"/>
      <charset val="2"/>
    </font>
    <font>
      <sz val="14"/>
      <name val="Times New Roman"/>
      <family val="1"/>
    </font>
    <font>
      <sz val="14"/>
      <color indexed="12"/>
      <name val="Symbol"/>
      <family val="1"/>
      <charset val="2"/>
    </font>
    <font>
      <sz val="12"/>
      <color indexed="9"/>
      <name val="Times New Roman"/>
      <family val="1"/>
    </font>
    <font>
      <b/>
      <sz val="16"/>
      <color indexed="8"/>
      <name val="Symbol"/>
      <family val="1"/>
      <charset val="2"/>
    </font>
    <font>
      <b/>
      <i/>
      <sz val="12"/>
      <color indexed="10"/>
      <name val="Times New Roman"/>
      <family val="1"/>
    </font>
    <font>
      <b/>
      <sz val="16"/>
      <color indexed="12"/>
      <name val="Symbol"/>
      <family val="1"/>
      <charset val="2"/>
    </font>
    <font>
      <b/>
      <sz val="14"/>
      <color indexed="12"/>
      <name val="Times New Roman"/>
      <family val="1"/>
    </font>
    <font>
      <sz val="8"/>
      <color rgb="FF000000"/>
      <name val="Tahoma"/>
      <family val="2"/>
    </font>
    <font>
      <sz val="10"/>
      <name val="Times New Roman"/>
      <family val="1"/>
    </font>
    <font>
      <sz val="14"/>
      <color rgb="FFFF0000"/>
      <name val="Times New Roman"/>
      <family val="1"/>
    </font>
    <font>
      <sz val="14"/>
      <color indexed="12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i/>
      <sz val="14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44">
    <xf numFmtId="0" fontId="0" fillId="0" borderId="0" xfId="0"/>
    <xf numFmtId="0" fontId="0" fillId="0" borderId="0" xfId="0" applyAlignment="1">
      <alignment horizontal="left" indent="2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0" borderId="0" xfId="0" applyProtection="1"/>
    <xf numFmtId="0" fontId="0" fillId="0" borderId="0" xfId="0" applyFill="1" applyBorder="1"/>
    <xf numFmtId="0" fontId="0" fillId="0" borderId="0" xfId="0" applyProtection="1">
      <protection hidden="1"/>
    </xf>
    <xf numFmtId="0" fontId="7" fillId="0" borderId="0" xfId="0" applyFont="1"/>
    <xf numFmtId="0" fontId="7" fillId="0" borderId="0" xfId="0" applyFont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9" fillId="0" borderId="0" xfId="1" applyAlignment="1" applyProtection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quotePrefix="1"/>
    <xf numFmtId="0" fontId="9" fillId="0" borderId="0" xfId="1" applyAlignment="1" applyProtection="1">
      <alignment horizontal="centerContinuous" vertical="center"/>
      <protection hidden="1"/>
    </xf>
    <xf numFmtId="0" fontId="13" fillId="0" borderId="0" xfId="1" applyFont="1" applyAlignment="1" applyProtection="1">
      <alignment horizontal="left" vertical="top"/>
      <protection hidden="1"/>
    </xf>
    <xf numFmtId="0" fontId="9" fillId="0" borderId="0" xfId="1" applyAlignment="1" applyProtection="1">
      <alignment horizontal="centerContinuous" vertical="top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15" fillId="0" borderId="0" xfId="2" applyAlignment="1">
      <alignment horizontal="center"/>
    </xf>
    <xf numFmtId="0" fontId="15" fillId="0" borderId="0" xfId="2"/>
    <xf numFmtId="0" fontId="1" fillId="0" borderId="0" xfId="2" applyFont="1"/>
    <xf numFmtId="0" fontId="15" fillId="0" borderId="0" xfId="2" applyFill="1" applyBorder="1"/>
    <xf numFmtId="0" fontId="16" fillId="4" borderId="5" xfId="2" applyFont="1" applyFill="1" applyBorder="1" applyAlignment="1">
      <alignment horizontal="center"/>
    </xf>
    <xf numFmtId="0" fontId="17" fillId="4" borderId="6" xfId="2" applyFont="1" applyFill="1" applyBorder="1" applyAlignment="1">
      <alignment horizontal="center"/>
    </xf>
    <xf numFmtId="0" fontId="16" fillId="4" borderId="6" xfId="2" applyFont="1" applyFill="1" applyBorder="1" applyAlignment="1">
      <alignment horizontal="center"/>
    </xf>
    <xf numFmtId="12" fontId="16" fillId="4" borderId="7" xfId="2" applyNumberFormat="1" applyFont="1" applyFill="1" applyBorder="1" applyAlignment="1">
      <alignment horizontal="left"/>
    </xf>
    <xf numFmtId="0" fontId="18" fillId="0" borderId="0" xfId="2" applyFont="1"/>
    <xf numFmtId="0" fontId="16" fillId="4" borderId="8" xfId="2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/>
    </xf>
    <xf numFmtId="0" fontId="16" fillId="4" borderId="0" xfId="2" applyFont="1" applyFill="1" applyBorder="1" applyAlignment="1">
      <alignment horizontal="center"/>
    </xf>
    <xf numFmtId="0" fontId="16" fillId="4" borderId="0" xfId="2" quotePrefix="1" applyFont="1" applyFill="1" applyBorder="1" applyAlignment="1">
      <alignment horizontal="center"/>
    </xf>
    <xf numFmtId="12" fontId="16" fillId="4" borderId="9" xfId="2" applyNumberFormat="1" applyFont="1" applyFill="1" applyBorder="1" applyAlignment="1">
      <alignment horizontal="left"/>
    </xf>
    <xf numFmtId="0" fontId="16" fillId="4" borderId="10" xfId="2" applyFont="1" applyFill="1" applyBorder="1" applyAlignment="1">
      <alignment horizontal="center"/>
    </xf>
    <xf numFmtId="0" fontId="17" fillId="4" borderId="11" xfId="2" applyFont="1" applyFill="1" applyBorder="1" applyAlignment="1">
      <alignment horizontal="center"/>
    </xf>
    <xf numFmtId="0" fontId="16" fillId="4" borderId="11" xfId="2" applyFont="1" applyFill="1" applyBorder="1" applyAlignment="1">
      <alignment horizontal="center"/>
    </xf>
    <xf numFmtId="0" fontId="16" fillId="4" borderId="11" xfId="2" quotePrefix="1" applyFont="1" applyFill="1" applyBorder="1" applyAlignment="1">
      <alignment horizontal="center"/>
    </xf>
    <xf numFmtId="12" fontId="16" fillId="4" borderId="12" xfId="2" applyNumberFormat="1" applyFont="1" applyFill="1" applyBorder="1" applyAlignment="1">
      <alignment horizontal="left"/>
    </xf>
    <xf numFmtId="0" fontId="11" fillId="0" borderId="0" xfId="2" applyFont="1"/>
    <xf numFmtId="0" fontId="20" fillId="0" borderId="0" xfId="2" applyFont="1" applyProtection="1">
      <protection locked="0" hidden="1"/>
    </xf>
    <xf numFmtId="0" fontId="11" fillId="0" borderId="0" xfId="2" applyFont="1" applyAlignment="1">
      <alignment vertical="center"/>
    </xf>
    <xf numFmtId="0" fontId="15" fillId="0" borderId="0" xfId="2" applyProtection="1">
      <protection locked="0"/>
    </xf>
    <xf numFmtId="0" fontId="14" fillId="0" borderId="0" xfId="0" applyFont="1" applyAlignment="1">
      <alignment horizontal="left" indent="2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8" xfId="0" applyFont="1" applyFill="1" applyBorder="1"/>
    <xf numFmtId="0" fontId="5" fillId="5" borderId="19" xfId="0" applyFont="1" applyFill="1" applyBorder="1"/>
    <xf numFmtId="0" fontId="4" fillId="6" borderId="20" xfId="0" applyFont="1" applyFill="1" applyBorder="1" applyAlignment="1" applyProtection="1">
      <alignment horizontal="center"/>
      <protection locked="0"/>
    </xf>
    <xf numFmtId="0" fontId="21" fillId="5" borderId="21" xfId="0" quotePrefix="1" applyFont="1" applyFill="1" applyBorder="1" applyAlignment="1">
      <alignment horizontal="right" vertical="center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5" fillId="7" borderId="13" xfId="0" applyFont="1" applyFill="1" applyBorder="1"/>
    <xf numFmtId="0" fontId="5" fillId="7" borderId="14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5" fillId="7" borderId="17" xfId="0" applyFont="1" applyFill="1" applyBorder="1"/>
    <xf numFmtId="0" fontId="5" fillId="7" borderId="18" xfId="0" applyFont="1" applyFill="1" applyBorder="1"/>
    <xf numFmtId="0" fontId="5" fillId="7" borderId="19" xfId="0" applyFont="1" applyFill="1" applyBorder="1"/>
    <xf numFmtId="0" fontId="23" fillId="7" borderId="21" xfId="0" quotePrefix="1" applyFont="1" applyFill="1" applyBorder="1" applyAlignment="1">
      <alignment horizontal="right" vertical="center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4" fillId="6" borderId="22" xfId="0" applyFont="1" applyFill="1" applyBorder="1" applyAlignment="1" applyProtection="1">
      <alignment horizontal="center"/>
      <protection locked="0"/>
    </xf>
    <xf numFmtId="0" fontId="5" fillId="8" borderId="13" xfId="0" applyFont="1" applyFill="1" applyBorder="1"/>
    <xf numFmtId="0" fontId="5" fillId="8" borderId="14" xfId="0" applyFont="1" applyFill="1" applyBorder="1"/>
    <xf numFmtId="0" fontId="5" fillId="8" borderId="15" xfId="0" applyFont="1" applyFill="1" applyBorder="1"/>
    <xf numFmtId="0" fontId="5" fillId="8" borderId="16" xfId="0" applyFont="1" applyFill="1" applyBorder="1"/>
    <xf numFmtId="0" fontId="5" fillId="8" borderId="17" xfId="0" applyFont="1" applyFill="1" applyBorder="1"/>
    <xf numFmtId="0" fontId="5" fillId="8" borderId="18" xfId="0" applyFont="1" applyFill="1" applyBorder="1"/>
    <xf numFmtId="0" fontId="5" fillId="8" borderId="19" xfId="0" applyFont="1" applyFill="1" applyBorder="1"/>
    <xf numFmtId="0" fontId="21" fillId="8" borderId="21" xfId="0" quotePrefix="1" applyFont="1" applyFill="1" applyBorder="1" applyAlignment="1">
      <alignment horizontal="right" vertical="center"/>
    </xf>
    <xf numFmtId="0" fontId="4" fillId="6" borderId="23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6" fillId="0" borderId="0" xfId="0" applyFont="1" applyAlignment="1">
      <alignment vertical="center"/>
    </xf>
    <xf numFmtId="0" fontId="0" fillId="0" borderId="0" xfId="0" applyAlignment="1"/>
    <xf numFmtId="0" fontId="13" fillId="0" borderId="0" xfId="1" applyFont="1" applyAlignment="1" applyProtection="1">
      <alignment horizontal="left"/>
      <protection hidden="1"/>
    </xf>
    <xf numFmtId="0" fontId="12" fillId="3" borderId="1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/>
    <xf numFmtId="0" fontId="0" fillId="0" borderId="29" xfId="0" applyBorder="1" applyAlignment="1">
      <alignment horizontal="left"/>
    </xf>
    <xf numFmtId="0" fontId="0" fillId="0" borderId="27" xfId="0" applyBorder="1" applyAlignment="1">
      <alignment vertical="center"/>
    </xf>
    <xf numFmtId="0" fontId="0" fillId="0" borderId="29" xfId="0" applyBorder="1" applyAlignment="1"/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/>
    <xf numFmtId="0" fontId="27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6" xfId="0" applyBorder="1" applyAlignment="1">
      <alignment horizontal="left"/>
    </xf>
    <xf numFmtId="0" fontId="0" fillId="9" borderId="0" xfId="0" applyFill="1"/>
    <xf numFmtId="0" fontId="28" fillId="0" borderId="0" xfId="1" applyFont="1" applyAlignment="1" applyProtection="1">
      <alignment horizontal="left"/>
      <protection hidden="1"/>
    </xf>
    <xf numFmtId="0" fontId="28" fillId="0" borderId="0" xfId="1" applyFont="1" applyAlignment="1" applyProtection="1">
      <alignment horizontal="left" vertical="center"/>
      <protection hidden="1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8" fillId="0" borderId="36" xfId="1" applyFont="1" applyBorder="1" applyAlignment="1" applyProtection="1">
      <alignment horizontal="left" vertical="center" indent="1"/>
      <protection hidden="1"/>
    </xf>
    <xf numFmtId="0" fontId="29" fillId="9" borderId="0" xfId="0" applyFont="1" applyFill="1"/>
    <xf numFmtId="0" fontId="30" fillId="9" borderId="0" xfId="0" applyFont="1" applyFill="1"/>
    <xf numFmtId="0" fontId="28" fillId="0" borderId="0" xfId="0" applyFont="1"/>
    <xf numFmtId="0" fontId="28" fillId="0" borderId="0" xfId="1" applyFont="1" applyAlignment="1" applyProtection="1">
      <alignment horizontal="left" vertical="top"/>
      <protection hidden="1"/>
    </xf>
    <xf numFmtId="0" fontId="29" fillId="9" borderId="0" xfId="2" applyFont="1" applyFill="1" applyAlignment="1">
      <alignment horizontal="left"/>
    </xf>
    <xf numFmtId="0" fontId="15" fillId="9" borderId="0" xfId="2" applyFill="1"/>
    <xf numFmtId="0" fontId="15" fillId="9" borderId="0" xfId="2" applyFill="1" applyAlignment="1">
      <alignment horizontal="center"/>
    </xf>
    <xf numFmtId="0" fontId="28" fillId="0" borderId="0" xfId="2" applyFont="1" applyAlignment="1">
      <alignment horizontal="left"/>
    </xf>
    <xf numFmtId="0" fontId="24" fillId="4" borderId="1" xfId="2" applyFont="1" applyFill="1" applyBorder="1" applyAlignment="1" applyProtection="1">
      <alignment horizontal="center" vertical="center"/>
      <protection locked="0" hidden="1"/>
    </xf>
    <xf numFmtId="0" fontId="28" fillId="0" borderId="0" xfId="2" applyFont="1" applyAlignment="1">
      <alignment horizontal="center" vertical="center"/>
    </xf>
    <xf numFmtId="12" fontId="24" fillId="0" borderId="0" xfId="2" applyNumberFormat="1" applyFont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8" fillId="0" borderId="32" xfId="1" applyFont="1" applyBorder="1" applyAlignment="1" applyProtection="1">
      <alignment horizontal="left" vertical="center" indent="1"/>
      <protection hidden="1"/>
    </xf>
    <xf numFmtId="0" fontId="26" fillId="0" borderId="33" xfId="0" applyFont="1" applyBorder="1" applyAlignment="1">
      <alignment horizontal="left" vertical="center" indent="1"/>
    </xf>
    <xf numFmtId="0" fontId="28" fillId="0" borderId="34" xfId="1" applyFont="1" applyBorder="1" applyAlignment="1" applyProtection="1">
      <alignment horizontal="left" vertical="center" indent="1"/>
      <protection hidden="1"/>
    </xf>
    <xf numFmtId="0" fontId="26" fillId="0" borderId="35" xfId="0" applyFont="1" applyBorder="1" applyAlignment="1">
      <alignment horizontal="left" vertical="center" indent="1"/>
    </xf>
    <xf numFmtId="0" fontId="26" fillId="0" borderId="37" xfId="0" applyFont="1" applyBorder="1" applyAlignment="1">
      <alignment horizontal="left" vertical="center" indent="1"/>
    </xf>
    <xf numFmtId="0" fontId="28" fillId="0" borderId="36" xfId="1" applyFont="1" applyBorder="1" applyAlignment="1" applyProtection="1">
      <alignment horizontal="left" vertical="top" inden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6" fillId="0" borderId="38" xfId="0" applyFont="1" applyBorder="1" applyAlignment="1">
      <alignment horizontal="left" vertical="center" indent="1"/>
    </xf>
    <xf numFmtId="0" fontId="28" fillId="0" borderId="34" xfId="1" applyFont="1" applyBorder="1" applyAlignment="1" applyProtection="1">
      <alignment horizontal="left" vertical="top" indent="1"/>
      <protection hidden="1"/>
    </xf>
    <xf numFmtId="0" fontId="26" fillId="0" borderId="0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indent="1"/>
    </xf>
    <xf numFmtId="0" fontId="0" fillId="9" borderId="0" xfId="0" applyFill="1" applyProtection="1"/>
    <xf numFmtId="0" fontId="14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1"/>
    </xf>
  </cellXfs>
  <cellStyles count="3">
    <cellStyle name="Hyperlink" xfId="1" builtinId="8"/>
    <cellStyle name="Normal" xfId="0" builtinId="0"/>
    <cellStyle name="Normal_Negatief" xfId="2" xr:uid="{00000000-0005-0000-0000-000002000000}"/>
  </cellStyles>
  <dxfs count="36">
    <dxf>
      <font>
        <condense val="0"/>
        <extend val="0"/>
        <color indexed="14"/>
      </font>
      <fill>
        <patternFill>
          <bgColor indexed="26"/>
        </patternFill>
      </fill>
      <border>
        <left style="thin">
          <color indexed="14"/>
        </left>
        <right/>
        <top/>
        <bottom style="thin">
          <color indexed="14"/>
        </bottom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 style="thin">
          <color indexed="10"/>
        </left>
        <right/>
        <top/>
        <bottom style="thin">
          <color indexed="10"/>
        </bottom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 style="thin">
          <color indexed="12"/>
        </left>
        <right/>
        <top/>
        <bottom style="thin">
          <color indexed="12"/>
        </bottom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/>
        <right style="thin">
          <color indexed="14"/>
        </right>
        <top/>
        <bottom style="thin">
          <color indexed="14"/>
        </bottom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/>
        <right style="thin">
          <color indexed="10"/>
        </right>
        <top/>
        <bottom style="thin">
          <color indexed="10"/>
        </bottom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/>
        <right style="thin">
          <color indexed="12"/>
        </right>
        <top/>
        <bottom style="thin">
          <color indexed="12"/>
        </bottom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/>
        <right/>
        <top/>
        <bottom style="thin">
          <color indexed="14"/>
        </bottom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/>
        <right/>
        <top/>
        <bottom style="thin">
          <color indexed="10"/>
        </bottom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/>
        <right/>
        <top/>
        <bottom style="thin">
          <color indexed="12"/>
        </bottom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/>
        <right style="thin">
          <color indexed="14"/>
        </right>
        <top style="thin">
          <color indexed="14"/>
        </top>
        <bottom/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/>
        <right style="thin">
          <color indexed="10"/>
        </right>
        <top style="thin">
          <color indexed="10"/>
        </top>
        <bottom/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/>
        <right style="thin">
          <color indexed="12"/>
        </right>
        <top style="thin">
          <color indexed="12"/>
        </top>
        <bottom/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/>
        <right style="thin">
          <color indexed="14"/>
        </right>
        <top/>
        <bottom/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/>
        <right style="thin">
          <color indexed="10"/>
        </right>
        <top/>
        <bottom/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/>
        <right style="thin">
          <color indexed="12"/>
        </right>
        <top/>
        <bottom/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 style="thin">
          <color indexed="14"/>
        </left>
        <right/>
        <top style="thin">
          <color indexed="14"/>
        </top>
        <bottom/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 style="thin">
          <color indexed="10"/>
        </left>
        <right/>
        <top style="thin">
          <color indexed="10"/>
        </top>
        <bottom/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 style="thin">
          <color indexed="12"/>
        </left>
        <right/>
        <top style="thin">
          <color indexed="12"/>
        </top>
        <bottom/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/>
        <right/>
        <top style="thin">
          <color indexed="14"/>
        </top>
        <bottom/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/>
        <right/>
        <top style="thin">
          <color indexed="10"/>
        </top>
        <bottom/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/>
        <right/>
        <top style="thin">
          <color indexed="12"/>
        </top>
        <bottom/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 style="thin">
          <color indexed="14"/>
        </left>
        <right/>
        <top/>
        <bottom/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 style="thin">
          <color indexed="10"/>
        </left>
        <right/>
        <top/>
        <bottom/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 style="thin">
          <color indexed="12"/>
        </left>
        <right/>
        <top/>
        <bottom/>
      </border>
    </dxf>
    <dxf>
      <font>
        <condense val="0"/>
        <extend val="0"/>
        <color indexed="14"/>
      </font>
      <fill>
        <patternFill>
          <bgColor indexed="26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27"/>
        </patternFill>
      </fill>
      <border>
        <left/>
        <right/>
        <top/>
        <bottom/>
      </border>
    </dxf>
    <dxf>
      <font>
        <b/>
        <i val="0"/>
        <color rgb="FFFF00FF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14"/>
      </font>
    </dxf>
    <dxf>
      <font>
        <b/>
        <i val="0"/>
        <color rgb="FFFF00FF"/>
      </font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14"/>
      </font>
    </dxf>
    <dxf>
      <font>
        <b/>
        <i val="0"/>
        <color rgb="FFFF00FF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14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C$32" fmlaRange="$B$32:$B$37" noThreeD="1" sel="1" val="0"/>
</file>

<file path=xl/ctrlProps/ctrlProp2.xml><?xml version="1.0" encoding="utf-8"?>
<formControlPr xmlns="http://schemas.microsoft.com/office/spreadsheetml/2009/9/main" objectType="Drop" dropLines="6" dropStyle="combo" dx="16" fmlaLink="$C$29" fmlaRange="$B$29:$B$34" noThreeD="1" sel="1" val="0"/>
</file>

<file path=xl/ctrlProps/ctrlProp3.xml><?xml version="1.0" encoding="utf-8"?>
<formControlPr xmlns="http://schemas.microsoft.com/office/spreadsheetml/2009/9/main" objectType="Drop" dropLines="6" dropStyle="combo" dx="16" fmlaLink="$C$31" fmlaRange="$B$31:$B$36" noThreeD="1" sel="1" val="0"/>
</file>

<file path=xl/ctrlProps/ctrlProp4.xml><?xml version="1.0" encoding="utf-8"?>
<formControlPr xmlns="http://schemas.microsoft.com/office/spreadsheetml/2009/9/main" objectType="Radio" checked="Checked" firstButton="1" fmlaLink="$A$14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38100</xdr:rowOff>
    </xdr:from>
    <xdr:to>
      <xdr:col>6</xdr:col>
      <xdr:colOff>514350</xdr:colOff>
      <xdr:row>12</xdr:row>
      <xdr:rowOff>123825</xdr:rowOff>
    </xdr:to>
    <xdr:sp macro="" textlink="">
      <xdr:nvSpPr>
        <xdr:cNvPr id="5121" name="Freeform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/>
        </xdr:cNvSpPr>
      </xdr:nvSpPr>
      <xdr:spPr bwMode="auto">
        <a:xfrm>
          <a:off x="381000" y="1524000"/>
          <a:ext cx="2343150" cy="466725"/>
        </a:xfrm>
        <a:custGeom>
          <a:avLst/>
          <a:gdLst>
            <a:gd name="T0" fmla="*/ 0 w 223"/>
            <a:gd name="T1" fmla="*/ 51 h 51"/>
            <a:gd name="T2" fmla="*/ 55 w 223"/>
            <a:gd name="T3" fmla="*/ 13 h 51"/>
            <a:gd name="T4" fmla="*/ 113 w 223"/>
            <a:gd name="T5" fmla="*/ 1 h 51"/>
            <a:gd name="T6" fmla="*/ 175 w 223"/>
            <a:gd name="T7" fmla="*/ 16 h 51"/>
            <a:gd name="T8" fmla="*/ 223 w 223"/>
            <a:gd name="T9" fmla="*/ 51 h 5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23" h="51">
              <a:moveTo>
                <a:pt x="0" y="51"/>
              </a:moveTo>
              <a:cubicBezTo>
                <a:pt x="9" y="45"/>
                <a:pt x="36" y="21"/>
                <a:pt x="55" y="13"/>
              </a:cubicBezTo>
              <a:cubicBezTo>
                <a:pt x="74" y="5"/>
                <a:pt x="93" y="0"/>
                <a:pt x="113" y="1"/>
              </a:cubicBezTo>
              <a:cubicBezTo>
                <a:pt x="133" y="2"/>
                <a:pt x="157" y="8"/>
                <a:pt x="175" y="16"/>
              </a:cubicBezTo>
              <a:cubicBezTo>
                <a:pt x="193" y="24"/>
                <a:pt x="213" y="44"/>
                <a:pt x="223" y="51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6</xdr:row>
      <xdr:rowOff>114300</xdr:rowOff>
    </xdr:from>
    <xdr:to>
      <xdr:col>7</xdr:col>
      <xdr:colOff>0</xdr:colOff>
      <xdr:row>8</xdr:row>
      <xdr:rowOff>161925</xdr:rowOff>
    </xdr:to>
    <xdr:sp macro="" textlink="">
      <xdr:nvSpPr>
        <xdr:cNvPr id="5122" name="Freeform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/>
        </xdr:cNvSpPr>
      </xdr:nvSpPr>
      <xdr:spPr bwMode="auto">
        <a:xfrm>
          <a:off x="381000" y="838200"/>
          <a:ext cx="2343150" cy="428625"/>
        </a:xfrm>
        <a:custGeom>
          <a:avLst/>
          <a:gdLst>
            <a:gd name="T0" fmla="*/ 0 w 223"/>
            <a:gd name="T1" fmla="*/ 0 h 43"/>
            <a:gd name="T2" fmla="*/ 54 w 223"/>
            <a:gd name="T3" fmla="*/ 33 h 43"/>
            <a:gd name="T4" fmla="*/ 123 w 223"/>
            <a:gd name="T5" fmla="*/ 43 h 43"/>
            <a:gd name="T6" fmla="*/ 171 w 223"/>
            <a:gd name="T7" fmla="*/ 31 h 43"/>
            <a:gd name="T8" fmla="*/ 223 w 223"/>
            <a:gd name="T9" fmla="*/ 0 h 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23" h="43">
              <a:moveTo>
                <a:pt x="0" y="0"/>
              </a:moveTo>
              <a:cubicBezTo>
                <a:pt x="9" y="6"/>
                <a:pt x="34" y="26"/>
                <a:pt x="54" y="33"/>
              </a:cubicBezTo>
              <a:cubicBezTo>
                <a:pt x="74" y="40"/>
                <a:pt x="104" y="43"/>
                <a:pt x="123" y="43"/>
              </a:cubicBezTo>
              <a:cubicBezTo>
                <a:pt x="142" y="43"/>
                <a:pt x="154" y="38"/>
                <a:pt x="171" y="31"/>
              </a:cubicBezTo>
              <a:cubicBezTo>
                <a:pt x="188" y="24"/>
                <a:pt x="212" y="6"/>
                <a:pt x="223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114300</xdr:rowOff>
    </xdr:from>
    <xdr:to>
      <xdr:col>6</xdr:col>
      <xdr:colOff>495300</xdr:colOff>
      <xdr:row>8</xdr:row>
      <xdr:rowOff>114300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ShapeType="1"/>
        </xdr:cNvSpPr>
      </xdr:nvSpPr>
      <xdr:spPr bwMode="auto">
        <a:xfrm>
          <a:off x="381000" y="1219200"/>
          <a:ext cx="23431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95250</xdr:rowOff>
    </xdr:from>
    <xdr:to>
      <xdr:col>7</xdr:col>
      <xdr:colOff>9525</xdr:colOff>
      <xdr:row>10</xdr:row>
      <xdr:rowOff>95250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ShapeType="1"/>
        </xdr:cNvSpPr>
      </xdr:nvSpPr>
      <xdr:spPr bwMode="auto">
        <a:xfrm>
          <a:off x="400050" y="1581150"/>
          <a:ext cx="23336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8</xdr:row>
      <xdr:rowOff>19050</xdr:rowOff>
    </xdr:from>
    <xdr:to>
      <xdr:col>3</xdr:col>
      <xdr:colOff>190500</xdr:colOff>
      <xdr:row>9</xdr:row>
      <xdr:rowOff>9525</xdr:rowOff>
    </xdr:to>
    <xdr:sp macro="" textlink="">
      <xdr:nvSpPr>
        <xdr:cNvPr id="5125" name="Gear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885825" y="1123950"/>
          <a:ext cx="180975" cy="2000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</xdr:colOff>
      <xdr:row>8</xdr:row>
      <xdr:rowOff>190500</xdr:rowOff>
    </xdr:from>
    <xdr:to>
      <xdr:col>5</xdr:col>
      <xdr:colOff>276225</xdr:colOff>
      <xdr:row>10</xdr:row>
      <xdr:rowOff>28575</xdr:rowOff>
    </xdr:to>
    <xdr:sp macro="" textlink="">
      <xdr:nvSpPr>
        <xdr:cNvPr id="5126" name="Gear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EditPoints="1" noChangeArrowheads="1"/>
        </xdr:cNvSpPr>
      </xdr:nvSpPr>
      <xdr:spPr bwMode="auto">
        <a:xfrm>
          <a:off x="1857375" y="1295400"/>
          <a:ext cx="219075" cy="21907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342900</xdr:colOff>
      <xdr:row>9</xdr:row>
      <xdr:rowOff>57150</xdr:rowOff>
    </xdr:to>
    <xdr:sp macro="" textlink="">
      <xdr:nvSpPr>
        <xdr:cNvPr id="5128" name="Gear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EditPoints="1" noChangeArrowheads="1"/>
        </xdr:cNvSpPr>
      </xdr:nvSpPr>
      <xdr:spPr bwMode="auto">
        <a:xfrm>
          <a:off x="1057275" y="1209675"/>
          <a:ext cx="161925" cy="161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209550</xdr:colOff>
      <xdr:row>9</xdr:row>
      <xdr:rowOff>133350</xdr:rowOff>
    </xdr:from>
    <xdr:to>
      <xdr:col>5</xdr:col>
      <xdr:colOff>428625</xdr:colOff>
      <xdr:row>10</xdr:row>
      <xdr:rowOff>180975</xdr:rowOff>
    </xdr:to>
    <xdr:sp macro="" textlink="">
      <xdr:nvSpPr>
        <xdr:cNvPr id="5130" name="Gear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EditPoints="1" noChangeArrowheads="1"/>
        </xdr:cNvSpPr>
      </xdr:nvSpPr>
      <xdr:spPr bwMode="auto">
        <a:xfrm>
          <a:off x="2009775" y="1447800"/>
          <a:ext cx="219075" cy="21907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82550</xdr:colOff>
          <xdr:row>15</xdr:row>
          <xdr:rowOff>57150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38100</xdr:rowOff>
    </xdr:from>
    <xdr:to>
      <xdr:col>6</xdr:col>
      <xdr:colOff>514350</xdr:colOff>
      <xdr:row>12</xdr:row>
      <xdr:rowOff>123825</xdr:rowOff>
    </xdr:to>
    <xdr:sp macro="" textlink="">
      <xdr:nvSpPr>
        <xdr:cNvPr id="3073" name="Freeform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/>
        </xdr:cNvSpPr>
      </xdr:nvSpPr>
      <xdr:spPr bwMode="auto">
        <a:xfrm>
          <a:off x="381000" y="1524000"/>
          <a:ext cx="2343150" cy="466725"/>
        </a:xfrm>
        <a:custGeom>
          <a:avLst/>
          <a:gdLst>
            <a:gd name="T0" fmla="*/ 0 w 223"/>
            <a:gd name="T1" fmla="*/ 51 h 51"/>
            <a:gd name="T2" fmla="*/ 55 w 223"/>
            <a:gd name="T3" fmla="*/ 13 h 51"/>
            <a:gd name="T4" fmla="*/ 113 w 223"/>
            <a:gd name="T5" fmla="*/ 1 h 51"/>
            <a:gd name="T6" fmla="*/ 175 w 223"/>
            <a:gd name="T7" fmla="*/ 16 h 51"/>
            <a:gd name="T8" fmla="*/ 223 w 223"/>
            <a:gd name="T9" fmla="*/ 51 h 5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23" h="51">
              <a:moveTo>
                <a:pt x="0" y="51"/>
              </a:moveTo>
              <a:cubicBezTo>
                <a:pt x="9" y="45"/>
                <a:pt x="36" y="21"/>
                <a:pt x="55" y="13"/>
              </a:cubicBezTo>
              <a:cubicBezTo>
                <a:pt x="74" y="5"/>
                <a:pt x="93" y="0"/>
                <a:pt x="113" y="1"/>
              </a:cubicBezTo>
              <a:cubicBezTo>
                <a:pt x="133" y="2"/>
                <a:pt x="157" y="8"/>
                <a:pt x="175" y="16"/>
              </a:cubicBezTo>
              <a:cubicBezTo>
                <a:pt x="193" y="24"/>
                <a:pt x="213" y="44"/>
                <a:pt x="223" y="51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6</xdr:row>
      <xdr:rowOff>114300</xdr:rowOff>
    </xdr:from>
    <xdr:to>
      <xdr:col>7</xdr:col>
      <xdr:colOff>0</xdr:colOff>
      <xdr:row>8</xdr:row>
      <xdr:rowOff>161925</xdr:rowOff>
    </xdr:to>
    <xdr:sp macro="" textlink="">
      <xdr:nvSpPr>
        <xdr:cNvPr id="3074" name="Freeform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/>
        </xdr:cNvSpPr>
      </xdr:nvSpPr>
      <xdr:spPr bwMode="auto">
        <a:xfrm>
          <a:off x="381000" y="838200"/>
          <a:ext cx="2343150" cy="428625"/>
        </a:xfrm>
        <a:custGeom>
          <a:avLst/>
          <a:gdLst>
            <a:gd name="T0" fmla="*/ 0 w 223"/>
            <a:gd name="T1" fmla="*/ 0 h 43"/>
            <a:gd name="T2" fmla="*/ 54 w 223"/>
            <a:gd name="T3" fmla="*/ 33 h 43"/>
            <a:gd name="T4" fmla="*/ 123 w 223"/>
            <a:gd name="T5" fmla="*/ 43 h 43"/>
            <a:gd name="T6" fmla="*/ 171 w 223"/>
            <a:gd name="T7" fmla="*/ 31 h 43"/>
            <a:gd name="T8" fmla="*/ 223 w 223"/>
            <a:gd name="T9" fmla="*/ 0 h 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23" h="43">
              <a:moveTo>
                <a:pt x="0" y="0"/>
              </a:moveTo>
              <a:cubicBezTo>
                <a:pt x="9" y="6"/>
                <a:pt x="34" y="26"/>
                <a:pt x="54" y="33"/>
              </a:cubicBezTo>
              <a:cubicBezTo>
                <a:pt x="74" y="40"/>
                <a:pt x="104" y="43"/>
                <a:pt x="123" y="43"/>
              </a:cubicBezTo>
              <a:cubicBezTo>
                <a:pt x="142" y="43"/>
                <a:pt x="154" y="38"/>
                <a:pt x="171" y="31"/>
              </a:cubicBezTo>
              <a:cubicBezTo>
                <a:pt x="188" y="24"/>
                <a:pt x="212" y="6"/>
                <a:pt x="223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114300</xdr:rowOff>
    </xdr:from>
    <xdr:to>
      <xdr:col>6</xdr:col>
      <xdr:colOff>495300</xdr:colOff>
      <xdr:row>8</xdr:row>
      <xdr:rowOff>114300</xdr:rowOff>
    </xdr:to>
    <xdr:sp macro="" textlink="">
      <xdr:nvSpPr>
        <xdr:cNvPr id="3078" name="Line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ShapeType="1"/>
        </xdr:cNvSpPr>
      </xdr:nvSpPr>
      <xdr:spPr bwMode="auto">
        <a:xfrm>
          <a:off x="381000" y="1219200"/>
          <a:ext cx="23431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104775</xdr:rowOff>
    </xdr:from>
    <xdr:to>
      <xdr:col>7</xdr:col>
      <xdr:colOff>0</xdr:colOff>
      <xdr:row>10</xdr:row>
      <xdr:rowOff>104775</xdr:rowOff>
    </xdr:to>
    <xdr:sp macro="" textlink="">
      <xdr:nvSpPr>
        <xdr:cNvPr id="3079" name="Line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>
          <a:spLocks noChangeShapeType="1"/>
        </xdr:cNvSpPr>
      </xdr:nvSpPr>
      <xdr:spPr bwMode="auto">
        <a:xfrm>
          <a:off x="390525" y="1590675"/>
          <a:ext cx="23336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9</xdr:row>
      <xdr:rowOff>9525</xdr:rowOff>
    </xdr:from>
    <xdr:to>
      <xdr:col>5</xdr:col>
      <xdr:colOff>285750</xdr:colOff>
      <xdr:row>10</xdr:row>
      <xdr:rowOff>57150</xdr:rowOff>
    </xdr:to>
    <xdr:sp macro="" textlink="">
      <xdr:nvSpPr>
        <xdr:cNvPr id="3081" name="Gear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>
          <a:spLocks noEditPoints="1" noChangeArrowheads="1"/>
        </xdr:cNvSpPr>
      </xdr:nvSpPr>
      <xdr:spPr bwMode="auto">
        <a:xfrm>
          <a:off x="1866900" y="1323975"/>
          <a:ext cx="219075" cy="21907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161925</xdr:colOff>
      <xdr:row>8</xdr:row>
      <xdr:rowOff>95250</xdr:rowOff>
    </xdr:from>
    <xdr:to>
      <xdr:col>3</xdr:col>
      <xdr:colOff>323850</xdr:colOff>
      <xdr:row>9</xdr:row>
      <xdr:rowOff>47625</xdr:rowOff>
    </xdr:to>
    <xdr:sp macro="" textlink="">
      <xdr:nvSpPr>
        <xdr:cNvPr id="3083" name="Gear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>
          <a:spLocks noEditPoints="1" noChangeArrowheads="1"/>
        </xdr:cNvSpPr>
      </xdr:nvSpPr>
      <xdr:spPr bwMode="auto">
        <a:xfrm>
          <a:off x="1038225" y="1200150"/>
          <a:ext cx="161925" cy="161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171450</xdr:colOff>
      <xdr:row>4</xdr:row>
      <xdr:rowOff>85725</xdr:rowOff>
    </xdr:from>
    <xdr:to>
      <xdr:col>15</xdr:col>
      <xdr:colOff>428625</xdr:colOff>
      <xdr:row>13</xdr:row>
      <xdr:rowOff>85725</xdr:rowOff>
    </xdr:to>
    <xdr:pic>
      <xdr:nvPicPr>
        <xdr:cNvPr id="3088" name="Pictur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561975"/>
          <a:ext cx="1876425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209550</xdr:colOff>
      <xdr:row>9</xdr:row>
      <xdr:rowOff>133350</xdr:rowOff>
    </xdr:from>
    <xdr:to>
      <xdr:col>5</xdr:col>
      <xdr:colOff>428625</xdr:colOff>
      <xdr:row>10</xdr:row>
      <xdr:rowOff>180975</xdr:rowOff>
    </xdr:to>
    <xdr:sp macro="" textlink="">
      <xdr:nvSpPr>
        <xdr:cNvPr id="3091" name="Gear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EditPoints="1" noChangeArrowheads="1"/>
        </xdr:cNvSpPr>
      </xdr:nvSpPr>
      <xdr:spPr bwMode="auto">
        <a:xfrm>
          <a:off x="2009775" y="1447800"/>
          <a:ext cx="219075" cy="21907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13</xdr:row>
          <xdr:rowOff>76200</xdr:rowOff>
        </xdr:from>
        <xdr:to>
          <xdr:col>5</xdr:col>
          <xdr:colOff>387350</xdr:colOff>
          <xdr:row>15</xdr:row>
          <xdr:rowOff>19050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8</xdr:row>
      <xdr:rowOff>85725</xdr:rowOff>
    </xdr:from>
    <xdr:to>
      <xdr:col>3</xdr:col>
      <xdr:colOff>190500</xdr:colOff>
      <xdr:row>9</xdr:row>
      <xdr:rowOff>76200</xdr:rowOff>
    </xdr:to>
    <xdr:sp macro="" textlink="">
      <xdr:nvSpPr>
        <xdr:cNvPr id="3080" name="Gear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885825" y="1190625"/>
          <a:ext cx="180975" cy="2000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38100</xdr:rowOff>
    </xdr:from>
    <xdr:to>
      <xdr:col>6</xdr:col>
      <xdr:colOff>514350</xdr:colOff>
      <xdr:row>12</xdr:row>
      <xdr:rowOff>123825</xdr:rowOff>
    </xdr:to>
    <xdr:sp macro="" textlink="">
      <xdr:nvSpPr>
        <xdr:cNvPr id="4097" name="Freeform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/>
        </xdr:cNvSpPr>
      </xdr:nvSpPr>
      <xdr:spPr bwMode="auto">
        <a:xfrm>
          <a:off x="381000" y="1524000"/>
          <a:ext cx="2343150" cy="466725"/>
        </a:xfrm>
        <a:custGeom>
          <a:avLst/>
          <a:gdLst>
            <a:gd name="T0" fmla="*/ 0 w 223"/>
            <a:gd name="T1" fmla="*/ 51 h 51"/>
            <a:gd name="T2" fmla="*/ 55 w 223"/>
            <a:gd name="T3" fmla="*/ 13 h 51"/>
            <a:gd name="T4" fmla="*/ 113 w 223"/>
            <a:gd name="T5" fmla="*/ 1 h 51"/>
            <a:gd name="T6" fmla="*/ 175 w 223"/>
            <a:gd name="T7" fmla="*/ 16 h 51"/>
            <a:gd name="T8" fmla="*/ 223 w 223"/>
            <a:gd name="T9" fmla="*/ 51 h 5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23" h="51">
              <a:moveTo>
                <a:pt x="0" y="51"/>
              </a:moveTo>
              <a:cubicBezTo>
                <a:pt x="9" y="45"/>
                <a:pt x="36" y="21"/>
                <a:pt x="55" y="13"/>
              </a:cubicBezTo>
              <a:cubicBezTo>
                <a:pt x="74" y="5"/>
                <a:pt x="93" y="0"/>
                <a:pt x="113" y="1"/>
              </a:cubicBezTo>
              <a:cubicBezTo>
                <a:pt x="133" y="2"/>
                <a:pt x="157" y="8"/>
                <a:pt x="175" y="16"/>
              </a:cubicBezTo>
              <a:cubicBezTo>
                <a:pt x="193" y="24"/>
                <a:pt x="213" y="44"/>
                <a:pt x="223" y="51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6</xdr:row>
      <xdr:rowOff>114300</xdr:rowOff>
    </xdr:from>
    <xdr:to>
      <xdr:col>7</xdr:col>
      <xdr:colOff>0</xdr:colOff>
      <xdr:row>8</xdr:row>
      <xdr:rowOff>161925</xdr:rowOff>
    </xdr:to>
    <xdr:sp macro="" textlink="">
      <xdr:nvSpPr>
        <xdr:cNvPr id="4098" name="Freeform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/>
        </xdr:cNvSpPr>
      </xdr:nvSpPr>
      <xdr:spPr bwMode="auto">
        <a:xfrm>
          <a:off x="381000" y="838200"/>
          <a:ext cx="2343150" cy="428625"/>
        </a:xfrm>
        <a:custGeom>
          <a:avLst/>
          <a:gdLst>
            <a:gd name="T0" fmla="*/ 0 w 223"/>
            <a:gd name="T1" fmla="*/ 0 h 43"/>
            <a:gd name="T2" fmla="*/ 54 w 223"/>
            <a:gd name="T3" fmla="*/ 33 h 43"/>
            <a:gd name="T4" fmla="*/ 123 w 223"/>
            <a:gd name="T5" fmla="*/ 43 h 43"/>
            <a:gd name="T6" fmla="*/ 171 w 223"/>
            <a:gd name="T7" fmla="*/ 31 h 43"/>
            <a:gd name="T8" fmla="*/ 223 w 223"/>
            <a:gd name="T9" fmla="*/ 0 h 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23" h="43">
              <a:moveTo>
                <a:pt x="0" y="0"/>
              </a:moveTo>
              <a:cubicBezTo>
                <a:pt x="9" y="6"/>
                <a:pt x="34" y="26"/>
                <a:pt x="54" y="33"/>
              </a:cubicBezTo>
              <a:cubicBezTo>
                <a:pt x="74" y="40"/>
                <a:pt x="104" y="43"/>
                <a:pt x="123" y="43"/>
              </a:cubicBezTo>
              <a:cubicBezTo>
                <a:pt x="142" y="43"/>
                <a:pt x="154" y="38"/>
                <a:pt x="171" y="31"/>
              </a:cubicBezTo>
              <a:cubicBezTo>
                <a:pt x="188" y="24"/>
                <a:pt x="212" y="6"/>
                <a:pt x="223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114300</xdr:rowOff>
    </xdr:from>
    <xdr:to>
      <xdr:col>6</xdr:col>
      <xdr:colOff>495300</xdr:colOff>
      <xdr:row>8</xdr:row>
      <xdr:rowOff>114300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ShapeType="1"/>
        </xdr:cNvSpPr>
      </xdr:nvSpPr>
      <xdr:spPr bwMode="auto">
        <a:xfrm>
          <a:off x="381000" y="1219200"/>
          <a:ext cx="23431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10</xdr:row>
      <xdr:rowOff>104775</xdr:rowOff>
    </xdr:from>
    <xdr:to>
      <xdr:col>7</xdr:col>
      <xdr:colOff>0</xdr:colOff>
      <xdr:row>10</xdr:row>
      <xdr:rowOff>104775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ShapeType="1"/>
        </xdr:cNvSpPr>
      </xdr:nvSpPr>
      <xdr:spPr bwMode="auto">
        <a:xfrm>
          <a:off x="390525" y="1590675"/>
          <a:ext cx="23336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8</xdr:row>
      <xdr:rowOff>28575</xdr:rowOff>
    </xdr:from>
    <xdr:to>
      <xdr:col>3</xdr:col>
      <xdr:colOff>190500</xdr:colOff>
      <xdr:row>9</xdr:row>
      <xdr:rowOff>19050</xdr:rowOff>
    </xdr:to>
    <xdr:sp macro="" textlink="">
      <xdr:nvSpPr>
        <xdr:cNvPr id="4101" name="Gear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885825" y="1133475"/>
          <a:ext cx="180975" cy="2000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</xdr:colOff>
      <xdr:row>8</xdr:row>
      <xdr:rowOff>190500</xdr:rowOff>
    </xdr:from>
    <xdr:to>
      <xdr:col>5</xdr:col>
      <xdr:colOff>276225</xdr:colOff>
      <xdr:row>10</xdr:row>
      <xdr:rowOff>28575</xdr:rowOff>
    </xdr:to>
    <xdr:sp macro="" textlink="">
      <xdr:nvSpPr>
        <xdr:cNvPr id="4102" name="Gear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>
          <a:spLocks noEditPoints="1" noChangeArrowheads="1"/>
        </xdr:cNvSpPr>
      </xdr:nvSpPr>
      <xdr:spPr bwMode="auto">
        <a:xfrm>
          <a:off x="1857375" y="1295400"/>
          <a:ext cx="219075" cy="21907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8</xdr:row>
      <xdr:rowOff>95250</xdr:rowOff>
    </xdr:from>
    <xdr:to>
      <xdr:col>3</xdr:col>
      <xdr:colOff>342900</xdr:colOff>
      <xdr:row>9</xdr:row>
      <xdr:rowOff>47625</xdr:rowOff>
    </xdr:to>
    <xdr:sp macro="" textlink="">
      <xdr:nvSpPr>
        <xdr:cNvPr id="4104" name="Gear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>
          <a:spLocks noEditPoints="1" noChangeArrowheads="1"/>
        </xdr:cNvSpPr>
      </xdr:nvSpPr>
      <xdr:spPr bwMode="auto">
        <a:xfrm>
          <a:off x="1057275" y="1200150"/>
          <a:ext cx="161925" cy="16192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209550</xdr:colOff>
      <xdr:row>9</xdr:row>
      <xdr:rowOff>133350</xdr:rowOff>
    </xdr:from>
    <xdr:to>
      <xdr:col>5</xdr:col>
      <xdr:colOff>428625</xdr:colOff>
      <xdr:row>10</xdr:row>
      <xdr:rowOff>180975</xdr:rowOff>
    </xdr:to>
    <xdr:sp macro="" textlink="">
      <xdr:nvSpPr>
        <xdr:cNvPr id="4106" name="Gear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>
          <a:spLocks noEditPoints="1" noChangeArrowheads="1"/>
        </xdr:cNvSpPr>
      </xdr:nvSpPr>
      <xdr:spPr bwMode="auto">
        <a:xfrm>
          <a:off x="2009775" y="1447800"/>
          <a:ext cx="219075" cy="219075"/>
        </a:xfrm>
        <a:custGeom>
          <a:avLst/>
          <a:gdLst>
            <a:gd name="T0" fmla="*/ 10800 w 21600"/>
            <a:gd name="T1" fmla="*/ 0 h 21600"/>
            <a:gd name="T2" fmla="*/ 21600 w 21600"/>
            <a:gd name="T3" fmla="*/ 10800 h 21600"/>
            <a:gd name="T4" fmla="*/ 10800 w 21600"/>
            <a:gd name="T5" fmla="*/ 21600 h 21600"/>
            <a:gd name="T6" fmla="*/ 0 w 21600"/>
            <a:gd name="T7" fmla="*/ 10800 h 21600"/>
            <a:gd name="T8" fmla="*/ 4374 w 21600"/>
            <a:gd name="T9" fmla="*/ 3964 h 21600"/>
            <a:gd name="T10" fmla="*/ 17841 w 21600"/>
            <a:gd name="T11" fmla="*/ 17635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9689" y="1725"/>
              </a:moveTo>
              <a:lnTo>
                <a:pt x="10304" y="85"/>
              </a:lnTo>
              <a:lnTo>
                <a:pt x="11637" y="85"/>
              </a:lnTo>
              <a:lnTo>
                <a:pt x="12303" y="1777"/>
              </a:lnTo>
              <a:lnTo>
                <a:pt x="13072" y="1931"/>
              </a:lnTo>
              <a:lnTo>
                <a:pt x="14303" y="598"/>
              </a:lnTo>
              <a:lnTo>
                <a:pt x="15533" y="1110"/>
              </a:lnTo>
              <a:lnTo>
                <a:pt x="15584" y="2905"/>
              </a:lnTo>
              <a:lnTo>
                <a:pt x="16405" y="3520"/>
              </a:lnTo>
              <a:lnTo>
                <a:pt x="17891" y="2751"/>
              </a:lnTo>
              <a:lnTo>
                <a:pt x="18917" y="3674"/>
              </a:lnTo>
              <a:lnTo>
                <a:pt x="18199" y="5314"/>
              </a:lnTo>
              <a:lnTo>
                <a:pt x="18763" y="6083"/>
              </a:lnTo>
              <a:lnTo>
                <a:pt x="20403" y="6032"/>
              </a:lnTo>
              <a:lnTo>
                <a:pt x="20865" y="7211"/>
              </a:lnTo>
              <a:lnTo>
                <a:pt x="19737" y="8185"/>
              </a:lnTo>
              <a:lnTo>
                <a:pt x="20096" y="9723"/>
              </a:lnTo>
              <a:lnTo>
                <a:pt x="21634" y="10287"/>
              </a:lnTo>
              <a:lnTo>
                <a:pt x="21582" y="11620"/>
              </a:lnTo>
              <a:lnTo>
                <a:pt x="20147" y="12184"/>
              </a:lnTo>
              <a:lnTo>
                <a:pt x="19942" y="13158"/>
              </a:lnTo>
              <a:lnTo>
                <a:pt x="21070" y="14234"/>
              </a:lnTo>
              <a:lnTo>
                <a:pt x="20608" y="15362"/>
              </a:lnTo>
              <a:lnTo>
                <a:pt x="19019" y="15465"/>
              </a:lnTo>
              <a:lnTo>
                <a:pt x="18404" y="16439"/>
              </a:lnTo>
              <a:lnTo>
                <a:pt x="19122" y="17925"/>
              </a:lnTo>
              <a:lnTo>
                <a:pt x="18096" y="18797"/>
              </a:lnTo>
              <a:lnTo>
                <a:pt x="16763" y="18284"/>
              </a:lnTo>
              <a:lnTo>
                <a:pt x="15431" y="19002"/>
              </a:lnTo>
              <a:lnTo>
                <a:pt x="15277" y="20848"/>
              </a:lnTo>
              <a:lnTo>
                <a:pt x="14149" y="21155"/>
              </a:lnTo>
              <a:lnTo>
                <a:pt x="13021" y="19925"/>
              </a:lnTo>
              <a:lnTo>
                <a:pt x="12252" y="20181"/>
              </a:lnTo>
              <a:lnTo>
                <a:pt x="11739" y="21668"/>
              </a:lnTo>
              <a:lnTo>
                <a:pt x="10201" y="21668"/>
              </a:lnTo>
              <a:lnTo>
                <a:pt x="9740" y="20130"/>
              </a:lnTo>
              <a:lnTo>
                <a:pt x="8253" y="19771"/>
              </a:lnTo>
              <a:lnTo>
                <a:pt x="7125" y="21001"/>
              </a:lnTo>
              <a:lnTo>
                <a:pt x="5895" y="20489"/>
              </a:lnTo>
              <a:lnTo>
                <a:pt x="5946" y="18592"/>
              </a:lnTo>
              <a:lnTo>
                <a:pt x="5177" y="18131"/>
              </a:lnTo>
              <a:lnTo>
                <a:pt x="3383" y="18848"/>
              </a:lnTo>
              <a:lnTo>
                <a:pt x="2614" y="17874"/>
              </a:lnTo>
              <a:lnTo>
                <a:pt x="3383" y="16182"/>
              </a:lnTo>
              <a:lnTo>
                <a:pt x="2922" y="15465"/>
              </a:lnTo>
              <a:lnTo>
                <a:pt x="922" y="15516"/>
              </a:lnTo>
              <a:lnTo>
                <a:pt x="512" y="14234"/>
              </a:lnTo>
              <a:lnTo>
                <a:pt x="1948" y="12901"/>
              </a:lnTo>
              <a:lnTo>
                <a:pt x="1896" y="12184"/>
              </a:lnTo>
              <a:lnTo>
                <a:pt x="0" y="11415"/>
              </a:lnTo>
              <a:lnTo>
                <a:pt x="51" y="10031"/>
              </a:lnTo>
              <a:lnTo>
                <a:pt x="1948" y="9313"/>
              </a:lnTo>
              <a:lnTo>
                <a:pt x="2101" y="8595"/>
              </a:lnTo>
              <a:lnTo>
                <a:pt x="615" y="7160"/>
              </a:lnTo>
              <a:lnTo>
                <a:pt x="1127" y="5878"/>
              </a:lnTo>
              <a:lnTo>
                <a:pt x="3178" y="5981"/>
              </a:lnTo>
              <a:lnTo>
                <a:pt x="3588" y="5417"/>
              </a:lnTo>
              <a:lnTo>
                <a:pt x="2819" y="3520"/>
              </a:lnTo>
              <a:lnTo>
                <a:pt x="3742" y="2597"/>
              </a:lnTo>
              <a:lnTo>
                <a:pt x="5536" y="3417"/>
              </a:lnTo>
              <a:lnTo>
                <a:pt x="6049" y="3058"/>
              </a:lnTo>
              <a:lnTo>
                <a:pt x="6100" y="1264"/>
              </a:lnTo>
              <a:lnTo>
                <a:pt x="7228" y="700"/>
              </a:lnTo>
              <a:lnTo>
                <a:pt x="8510" y="2033"/>
              </a:lnTo>
              <a:lnTo>
                <a:pt x="9689" y="1725"/>
              </a:lnTo>
              <a:close/>
              <a:moveTo>
                <a:pt x="10817" y="14422"/>
              </a:moveTo>
              <a:lnTo>
                <a:pt x="11175" y="14388"/>
              </a:lnTo>
              <a:lnTo>
                <a:pt x="11534" y="14354"/>
              </a:lnTo>
              <a:lnTo>
                <a:pt x="11893" y="14268"/>
              </a:lnTo>
              <a:lnTo>
                <a:pt x="12218" y="14166"/>
              </a:lnTo>
              <a:lnTo>
                <a:pt x="12508" y="13995"/>
              </a:lnTo>
              <a:lnTo>
                <a:pt x="12816" y="13807"/>
              </a:lnTo>
              <a:lnTo>
                <a:pt x="13106" y="13602"/>
              </a:lnTo>
              <a:lnTo>
                <a:pt x="13329" y="13380"/>
              </a:lnTo>
              <a:lnTo>
                <a:pt x="13568" y="13106"/>
              </a:lnTo>
              <a:lnTo>
                <a:pt x="13790" y="12850"/>
              </a:lnTo>
              <a:lnTo>
                <a:pt x="13961" y="12560"/>
              </a:lnTo>
              <a:lnTo>
                <a:pt x="14115" y="12269"/>
              </a:lnTo>
              <a:lnTo>
                <a:pt x="14217" y="11927"/>
              </a:lnTo>
              <a:lnTo>
                <a:pt x="14320" y="11568"/>
              </a:lnTo>
              <a:lnTo>
                <a:pt x="14388" y="11210"/>
              </a:lnTo>
              <a:lnTo>
                <a:pt x="14388" y="10851"/>
              </a:lnTo>
              <a:lnTo>
                <a:pt x="14388" y="10492"/>
              </a:lnTo>
              <a:lnTo>
                <a:pt x="14320" y="10133"/>
              </a:lnTo>
              <a:lnTo>
                <a:pt x="14217" y="9808"/>
              </a:lnTo>
              <a:lnTo>
                <a:pt x="14115" y="9467"/>
              </a:lnTo>
              <a:lnTo>
                <a:pt x="13961" y="9142"/>
              </a:lnTo>
              <a:lnTo>
                <a:pt x="13790" y="8851"/>
              </a:lnTo>
              <a:lnTo>
                <a:pt x="13568" y="8595"/>
              </a:lnTo>
              <a:lnTo>
                <a:pt x="13329" y="8322"/>
              </a:lnTo>
              <a:lnTo>
                <a:pt x="13106" y="8100"/>
              </a:lnTo>
              <a:lnTo>
                <a:pt x="12816" y="7894"/>
              </a:lnTo>
              <a:lnTo>
                <a:pt x="12508" y="7741"/>
              </a:lnTo>
              <a:lnTo>
                <a:pt x="12218" y="7570"/>
              </a:lnTo>
              <a:lnTo>
                <a:pt x="11893" y="7433"/>
              </a:lnTo>
              <a:lnTo>
                <a:pt x="11534" y="7382"/>
              </a:lnTo>
              <a:lnTo>
                <a:pt x="11175" y="7313"/>
              </a:lnTo>
              <a:lnTo>
                <a:pt x="10817" y="7313"/>
              </a:lnTo>
              <a:lnTo>
                <a:pt x="10441" y="7313"/>
              </a:lnTo>
              <a:lnTo>
                <a:pt x="10082" y="7382"/>
              </a:lnTo>
              <a:lnTo>
                <a:pt x="9757" y="7433"/>
              </a:lnTo>
              <a:lnTo>
                <a:pt x="9432" y="7570"/>
              </a:lnTo>
              <a:lnTo>
                <a:pt x="9142" y="7741"/>
              </a:lnTo>
              <a:lnTo>
                <a:pt x="8834" y="7894"/>
              </a:lnTo>
              <a:lnTo>
                <a:pt x="8544" y="8100"/>
              </a:lnTo>
              <a:lnTo>
                <a:pt x="8287" y="8322"/>
              </a:lnTo>
              <a:lnTo>
                <a:pt x="8048" y="8595"/>
              </a:lnTo>
              <a:lnTo>
                <a:pt x="7860" y="8851"/>
              </a:lnTo>
              <a:lnTo>
                <a:pt x="7689" y="9142"/>
              </a:lnTo>
              <a:lnTo>
                <a:pt x="7536" y="9467"/>
              </a:lnTo>
              <a:lnTo>
                <a:pt x="7399" y="9808"/>
              </a:lnTo>
              <a:lnTo>
                <a:pt x="7331" y="10133"/>
              </a:lnTo>
              <a:lnTo>
                <a:pt x="7262" y="10492"/>
              </a:lnTo>
              <a:lnTo>
                <a:pt x="7262" y="10851"/>
              </a:lnTo>
              <a:lnTo>
                <a:pt x="7262" y="11210"/>
              </a:lnTo>
              <a:lnTo>
                <a:pt x="7331" y="11568"/>
              </a:lnTo>
              <a:lnTo>
                <a:pt x="7399" y="11927"/>
              </a:lnTo>
              <a:lnTo>
                <a:pt x="7536" y="12269"/>
              </a:lnTo>
              <a:lnTo>
                <a:pt x="7689" y="12560"/>
              </a:lnTo>
              <a:lnTo>
                <a:pt x="7860" y="12850"/>
              </a:lnTo>
              <a:lnTo>
                <a:pt x="8048" y="13106"/>
              </a:lnTo>
              <a:lnTo>
                <a:pt x="8287" y="13380"/>
              </a:lnTo>
              <a:lnTo>
                <a:pt x="8544" y="13602"/>
              </a:lnTo>
              <a:lnTo>
                <a:pt x="8834" y="13807"/>
              </a:lnTo>
              <a:lnTo>
                <a:pt x="9142" y="13995"/>
              </a:lnTo>
              <a:lnTo>
                <a:pt x="9432" y="14166"/>
              </a:lnTo>
              <a:lnTo>
                <a:pt x="9757" y="14268"/>
              </a:lnTo>
              <a:lnTo>
                <a:pt x="10082" y="14354"/>
              </a:lnTo>
              <a:lnTo>
                <a:pt x="10441" y="14388"/>
              </a:lnTo>
              <a:lnTo>
                <a:pt x="10817" y="14422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6350</xdr:rowOff>
        </xdr:from>
        <xdr:to>
          <xdr:col>6</xdr:col>
          <xdr:colOff>76200</xdr:colOff>
          <xdr:row>15</xdr:row>
          <xdr:rowOff>57150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177800</xdr:rowOff>
        </xdr:from>
        <xdr:to>
          <xdr:col>3</xdr:col>
          <xdr:colOff>38100</xdr:colOff>
          <xdr:row>13</xdr:row>
          <xdr:rowOff>57150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12700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177800</xdr:rowOff>
        </xdr:from>
        <xdr:to>
          <xdr:col>4</xdr:col>
          <xdr:colOff>19050</xdr:colOff>
          <xdr:row>13</xdr:row>
          <xdr:rowOff>57150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12700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177800</xdr:rowOff>
        </xdr:from>
        <xdr:to>
          <xdr:col>5</xdr:col>
          <xdr:colOff>0</xdr:colOff>
          <xdr:row>13</xdr:row>
          <xdr:rowOff>57150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12700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177800</xdr:rowOff>
        </xdr:from>
        <xdr:to>
          <xdr:col>5</xdr:col>
          <xdr:colOff>349250</xdr:colOff>
          <xdr:row>13</xdr:row>
          <xdr:rowOff>57150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12700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/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295275</xdr:colOff>
      <xdr:row>8</xdr:row>
      <xdr:rowOff>171450</xdr:rowOff>
    </xdr:from>
    <xdr:to>
      <xdr:col>14</xdr:col>
      <xdr:colOff>266700</xdr:colOff>
      <xdr:row>15</xdr:row>
      <xdr:rowOff>38100</xdr:rowOff>
    </xdr:to>
    <xdr:pic>
      <xdr:nvPicPr>
        <xdr:cNvPr id="6149" name="Picture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962150"/>
          <a:ext cx="134302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600075</xdr:colOff>
      <xdr:row>6</xdr:row>
      <xdr:rowOff>104775</xdr:rowOff>
    </xdr:from>
    <xdr:to>
      <xdr:col>13</xdr:col>
      <xdr:colOff>581025</xdr:colOff>
      <xdr:row>8</xdr:row>
      <xdr:rowOff>114300</xdr:rowOff>
    </xdr:to>
    <xdr:sp macro="" textlink="">
      <xdr:nvSpPr>
        <xdr:cNvPr id="6150" name="AutoShape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>
          <a:spLocks noChangeArrowheads="1"/>
        </xdr:cNvSpPr>
      </xdr:nvSpPr>
      <xdr:spPr bwMode="auto">
        <a:xfrm>
          <a:off x="5029200" y="1343025"/>
          <a:ext cx="1323975" cy="485775"/>
        </a:xfrm>
        <a:prstGeom prst="cloudCallout">
          <a:avLst>
            <a:gd name="adj1" fmla="val 5394"/>
            <a:gd name="adj2" fmla="val 99019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 </a:t>
          </a:r>
          <a:r>
            <a:rPr lang="en-GB" sz="1000" b="0" i="0" u="none" strike="noStrike" baseline="0">
              <a:solidFill>
                <a:srgbClr val="000000"/>
              </a:solidFill>
              <a:latin typeface="Symbol"/>
              <a:cs typeface="Times New Roman"/>
            </a:rPr>
            <a:t>-</a:t>
          </a: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GB" sz="14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-</a:t>
          </a: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 = 4 + 3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43"/>
    <pageSetUpPr autoPageBreaks="0"/>
  </sheetPr>
  <dimension ref="A1:AC39"/>
  <sheetViews>
    <sheetView showGridLines="0" showRowColHeaders="0" tabSelected="1" workbookViewId="0">
      <selection activeCell="H9" sqref="H9"/>
    </sheetView>
  </sheetViews>
  <sheetFormatPr defaultRowHeight="13" x14ac:dyDescent="0.3"/>
  <cols>
    <col min="1" max="1" width="0.8984375" customWidth="1"/>
    <col min="2" max="2" width="5.8984375" customWidth="1"/>
    <col min="3" max="3" width="9.09765625" customWidth="1"/>
    <col min="4" max="4" width="8.69921875" customWidth="1"/>
    <col min="5" max="6" width="7.3984375" customWidth="1"/>
    <col min="7" max="7" width="8.69921875" customWidth="1"/>
    <col min="8" max="8" width="5.8984375" customWidth="1"/>
    <col min="9" max="9" width="6.8984375" style="1" customWidth="1"/>
    <col min="10" max="11" width="7.3984375" customWidth="1"/>
    <col min="12" max="12" width="6.3984375" customWidth="1"/>
    <col min="13" max="13" width="4.8984375" customWidth="1"/>
    <col min="14" max="18" width="5.8984375" customWidth="1"/>
    <col min="28" max="29" width="0" hidden="1" customWidth="1"/>
  </cols>
  <sheetData>
    <row r="1" spans="1:16" ht="3.15" customHeight="1" x14ac:dyDescent="0.3">
      <c r="A1" s="108"/>
      <c r="B1" s="108"/>
      <c r="C1" s="108"/>
    </row>
    <row r="2" spans="1:16" ht="16.5" customHeight="1" x14ac:dyDescent="0.45">
      <c r="A2" s="141"/>
      <c r="B2" s="115" t="s">
        <v>7</v>
      </c>
      <c r="C2" s="108"/>
    </row>
    <row r="3" spans="1:16" ht="20.25" customHeight="1" x14ac:dyDescent="0.4">
      <c r="B3" s="117" t="s">
        <v>18</v>
      </c>
      <c r="J3" s="12"/>
    </row>
    <row r="4" spans="1:16" ht="5.15" customHeight="1" x14ac:dyDescent="0.3"/>
    <row r="5" spans="1:16" ht="15.5" x14ac:dyDescent="0.35">
      <c r="B5" s="17" t="s">
        <v>0</v>
      </c>
      <c r="H5" s="7" t="s">
        <v>2</v>
      </c>
    </row>
    <row r="6" spans="1:16" ht="3.9" customHeight="1" thickBot="1" x14ac:dyDescent="0.35">
      <c r="B6" s="10"/>
    </row>
    <row r="7" spans="1:16" ht="17.149999999999999" customHeight="1" thickBot="1" x14ac:dyDescent="0.4">
      <c r="B7" s="18">
        <f>IF($C$32=1,-4,IF($C$32=2,0,IF($C$32=3,-5,IF($C$32=4,-4,IF($C$32=5,6,IF($C$32=6,0,IF($C$32=7,-2,-3)))))))</f>
        <v>-4</v>
      </c>
      <c r="E7" s="3"/>
      <c r="H7" s="81">
        <v>2</v>
      </c>
      <c r="I7" s="14" t="str">
        <f>IF(OR(H7="",H7="?"),"",IF(H7=B7+$E$10,"üJ","ûL"))</f>
        <v>ûL</v>
      </c>
      <c r="J7" s="15" t="str">
        <f>IF(H7="","Type a number",IF(H7="?","Correct answer is "&amp;B7+$E$10,IF(H7&lt;&gt;B7+$E$10,"Try again or type ? for correct answer","")))</f>
        <v>Try again or type ? for correct answer</v>
      </c>
      <c r="O7" s="14"/>
      <c r="P7" s="11"/>
    </row>
    <row r="8" spans="1:16" ht="14.25" customHeight="1" thickBot="1" x14ac:dyDescent="0.4">
      <c r="B8" s="19"/>
      <c r="E8" s="7" t="s">
        <v>1</v>
      </c>
      <c r="H8" s="4"/>
      <c r="I8" s="14"/>
      <c r="J8" s="15"/>
      <c r="P8" s="11"/>
    </row>
    <row r="9" spans="1:16" ht="17.149999999999999" customHeight="1" thickBot="1" x14ac:dyDescent="0.4">
      <c r="B9" s="18">
        <f>IF($C$32=1,-3,IF($C$32=2,-1,IF($C$32=3,-4,IF($C$32=4,-1,IF($C$32=5,-6,IF($C$32=6,-3,IF($C$32=7,-4,-4)))))))</f>
        <v>-3</v>
      </c>
      <c r="D9" s="72"/>
      <c r="E9" s="74"/>
      <c r="F9" s="75"/>
      <c r="H9" s="81" t="s">
        <v>24</v>
      </c>
      <c r="I9" s="14" t="str">
        <f>IF(OR(H9="",H9="?"),"",IF(H9=B9+$E$10,"üJ","ûL"))</f>
        <v/>
      </c>
      <c r="J9" s="15" t="str">
        <f>IF(H9="","Type a number",IF(H9="?","Correct answer is "&amp;B9+$E$10,IF(H9&lt;&gt;B9+$E$10,"Try again or type ? for correct answer","")))</f>
        <v>Correct answer is -6</v>
      </c>
      <c r="P9" s="11"/>
    </row>
    <row r="10" spans="1:16" ht="17.149999999999999" customHeight="1" thickBot="1" x14ac:dyDescent="0.4">
      <c r="B10" s="19"/>
      <c r="D10" s="79" t="s">
        <v>4</v>
      </c>
      <c r="E10" s="80">
        <f>IF($C$32=1,-3,IF($C$32=2,-1,IF($C$32=3,-2,IF($C$32=4,-5,IF($C$32=5,-4,IF($C$32=6,-6))))))</f>
        <v>-3</v>
      </c>
      <c r="F10" s="78"/>
      <c r="H10" s="5"/>
      <c r="I10" s="14"/>
      <c r="J10" s="15"/>
      <c r="P10" s="11"/>
    </row>
    <row r="11" spans="1:16" ht="17.149999999999999" customHeight="1" thickBot="1" x14ac:dyDescent="0.4">
      <c r="B11" s="18">
        <f>IF($C$32=1,-2,IF($C$32=2,-2,IF($C$32=3,-3,IF($C$32=4,1,IF($C$32=5,3,IF($C$32=6,-6,IF($C$32=7,-6,-5)))))))</f>
        <v>-2</v>
      </c>
      <c r="D11" s="73"/>
      <c r="E11" s="76"/>
      <c r="F11" s="77"/>
      <c r="H11" s="81"/>
      <c r="I11" s="14" t="str">
        <f>IF(OR(H11="",H11="?"),"",IF(H11=B11+$E$10,"üJ","ûL"))</f>
        <v/>
      </c>
      <c r="J11" s="15" t="str">
        <f>IF(H11="","Type a number",IF(H11="?","Correct answer is "&amp;B11+$E$10,IF(H11&lt;&gt;B11+$E$10,"Try again or type ? for correct answer","")))</f>
        <v>Type a number</v>
      </c>
      <c r="P11" s="11"/>
    </row>
    <row r="12" spans="1:16" ht="14.25" customHeight="1" thickBot="1" x14ac:dyDescent="0.4">
      <c r="B12" s="19"/>
      <c r="H12" s="4"/>
      <c r="I12" s="14"/>
      <c r="J12" s="15"/>
      <c r="P12" s="11"/>
    </row>
    <row r="13" spans="1:16" ht="17.149999999999999" customHeight="1" thickBot="1" x14ac:dyDescent="0.4">
      <c r="B13" s="18">
        <f>IF($C$32=1,-1,IF($C$32=2,-3,IF($C$32=3,-2,IF($C$32=4,4,IF($C$32=5,-3,IF($C$32=6,-9,IF($C$32=7,-8,-6)))))))</f>
        <v>-1</v>
      </c>
      <c r="H13" s="81"/>
      <c r="I13" s="14" t="str">
        <f>IF(OR(H13="",H13="?"),"",IF(H13=B13+$E$10,"üJ","ûL"))</f>
        <v/>
      </c>
      <c r="J13" s="15" t="str">
        <f>IF(H13="","Type a number",IF(H13="?","Correct answer is "&amp;B13+$E$10,IF(H13&lt;&gt;B13+$E$10,"Try again or type ? for correct answer","")))</f>
        <v>Type a number</v>
      </c>
      <c r="P13" s="11"/>
    </row>
    <row r="14" spans="1:16" ht="7.5" customHeight="1" x14ac:dyDescent="0.3">
      <c r="B14" s="20"/>
      <c r="C14" s="142" t="s">
        <v>13</v>
      </c>
      <c r="D14" s="142"/>
      <c r="E14" s="142"/>
    </row>
    <row r="15" spans="1:16" ht="17.25" customHeight="1" x14ac:dyDescent="0.3">
      <c r="B15" s="10"/>
      <c r="C15" s="142"/>
      <c r="D15" s="142"/>
      <c r="E15" s="142"/>
      <c r="G15" s="57" t="s">
        <v>11</v>
      </c>
    </row>
    <row r="16" spans="1:16" ht="7.5" customHeight="1" x14ac:dyDescent="0.3">
      <c r="B16" s="2"/>
      <c r="C16" s="142"/>
      <c r="D16" s="142"/>
      <c r="E16" s="142"/>
      <c r="F16" s="6"/>
    </row>
    <row r="17" spans="2:29" ht="32.25" customHeight="1" x14ac:dyDescent="0.3">
      <c r="B17" s="21"/>
      <c r="C17" s="21"/>
      <c r="D17" s="8"/>
      <c r="E17" s="8"/>
    </row>
    <row r="18" spans="2:29" s="22" customFormat="1" ht="15.15" customHeight="1" x14ac:dyDescent="0.3">
      <c r="B18" s="110" t="str">
        <f>IF(C32&lt;6,"","Check these patterns. Can you explain the patterns and the answers?")</f>
        <v/>
      </c>
      <c r="C18" s="29"/>
      <c r="D18" s="32"/>
      <c r="I18" s="23"/>
    </row>
    <row r="19" spans="2:29" s="22" customFormat="1" ht="20.25" customHeight="1" x14ac:dyDescent="0.3">
      <c r="B19" s="118" t="str">
        <f>IF(C32&lt;6,"","Can you describe a method or rule to get the answer?")</f>
        <v/>
      </c>
      <c r="C19" s="29"/>
      <c r="D19" s="32"/>
      <c r="I19" s="23"/>
    </row>
    <row r="20" spans="2:29" s="22" customFormat="1" ht="13" customHeight="1" thickBot="1" x14ac:dyDescent="0.35">
      <c r="B20" s="30"/>
      <c r="C20" s="29"/>
      <c r="D20" s="32"/>
      <c r="I20" s="23"/>
      <c r="AB20" s="92" t="s">
        <v>14</v>
      </c>
      <c r="AC20" s="92" t="s">
        <v>15</v>
      </c>
    </row>
    <row r="21" spans="2:29" s="93" customFormat="1" ht="21.15" customHeight="1" x14ac:dyDescent="0.4">
      <c r="B21" s="94"/>
      <c r="C21" s="104" t="str">
        <f>IF($C$32&lt;6,"","-3  +  "&amp;a&amp;"  = "&amp;-3+a)</f>
        <v/>
      </c>
      <c r="D21" s="105"/>
      <c r="E21" s="106"/>
      <c r="G21" s="104" t="str">
        <f>IF($C$32&lt;6,"",a&amp;"  +  -4"&amp;"  = "&amp;a+(-4))</f>
        <v/>
      </c>
      <c r="H21" s="105"/>
      <c r="I21" s="107"/>
      <c r="K21" s="104" t="str">
        <f>IF($C$32&lt;6,"","3  +   "&amp;b&amp;"  = "&amp;3+b)</f>
        <v/>
      </c>
      <c r="L21" s="105"/>
      <c r="M21" s="105"/>
      <c r="N21" s="106"/>
      <c r="AB21" s="93">
        <v>-3</v>
      </c>
      <c r="AC21" s="24">
        <v>2</v>
      </c>
    </row>
    <row r="22" spans="2:29" s="22" customFormat="1" ht="13" customHeight="1" x14ac:dyDescent="0.3">
      <c r="B22" s="30"/>
      <c r="C22" s="102" t="str">
        <f>IF($C$32&lt;6,"","-3  +  "&amp;a&amp;"  = "&amp;-3+a)</f>
        <v/>
      </c>
      <c r="D22" s="91"/>
      <c r="E22" s="100"/>
      <c r="G22" s="102" t="str">
        <f>IF($C$32&lt;6,"",a&amp;"  +  -4"&amp;"  = "&amp;a+(-4))</f>
        <v/>
      </c>
      <c r="H22" s="96"/>
      <c r="I22" s="97"/>
      <c r="K22" s="102" t="str">
        <f>IF($C$32&lt;6,"","3  +   "&amp;b&amp;"  = "&amp;3+b)</f>
        <v/>
      </c>
      <c r="L22" s="96"/>
      <c r="M22" s="96"/>
      <c r="N22" s="100"/>
      <c r="AB22" s="22">
        <v>-2</v>
      </c>
      <c r="AC22" s="25">
        <v>1</v>
      </c>
    </row>
    <row r="23" spans="2:29" s="22" customFormat="1" ht="13" customHeight="1" x14ac:dyDescent="0.3">
      <c r="B23" s="30"/>
      <c r="C23" s="102" t="str">
        <f>IF($C$32&lt;6,"","-3  +  "&amp;a&amp;"  = "&amp;-3+a)</f>
        <v/>
      </c>
      <c r="D23" s="91"/>
      <c r="E23" s="100"/>
      <c r="G23" s="102" t="str">
        <f>IF($C$32&lt;6,"",a&amp;"  +  -4"&amp;"  = "&amp;a+(-4))</f>
        <v/>
      </c>
      <c r="H23" s="96"/>
      <c r="I23" s="97"/>
      <c r="K23" s="102" t="str">
        <f>IF($C$32&lt;6,"","3  +   "&amp;b&amp;"  = "&amp;3+b)</f>
        <v/>
      </c>
      <c r="L23" s="96"/>
      <c r="M23" s="96"/>
      <c r="N23" s="100"/>
      <c r="AB23" s="22">
        <v>-1</v>
      </c>
      <c r="AC23" s="25">
        <v>0</v>
      </c>
    </row>
    <row r="24" spans="2:29" s="22" customFormat="1" ht="13" customHeight="1" x14ac:dyDescent="0.3">
      <c r="B24" s="30"/>
      <c r="C24" s="102" t="str">
        <f>IF($C$32&lt;6,"","-3  +   "&amp;a&amp;"  = "&amp;-3+a)</f>
        <v/>
      </c>
      <c r="D24" s="91"/>
      <c r="E24" s="100"/>
      <c r="G24" s="102" t="str">
        <f>IF($C$32&lt;6,"",a&amp;"   +  -4"&amp;"  = "&amp;a+(-4))</f>
        <v/>
      </c>
      <c r="H24" s="96"/>
      <c r="I24" s="97"/>
      <c r="K24" s="102" t="str">
        <f>IF($C$32&lt;6,"","3  +  "&amp;b&amp;"  = "&amp;3+b)</f>
        <v/>
      </c>
      <c r="L24" s="96"/>
      <c r="M24" s="96"/>
      <c r="N24" s="100"/>
      <c r="AB24" s="22">
        <v>0</v>
      </c>
      <c r="AC24" s="25">
        <v>-1</v>
      </c>
    </row>
    <row r="25" spans="2:29" s="22" customFormat="1" ht="13" customHeight="1" x14ac:dyDescent="0.3">
      <c r="B25" s="30"/>
      <c r="C25" s="102" t="str">
        <f>IF($C$32&lt;6,"","-3  +   "&amp;a&amp;"  = "&amp;-3+a)</f>
        <v/>
      </c>
      <c r="D25" s="91"/>
      <c r="E25" s="100"/>
      <c r="G25" s="102" t="str">
        <f>IF($C$32&lt;6,"",a&amp;"   +  -4"&amp;"  = "&amp;a+(-4))</f>
        <v/>
      </c>
      <c r="H25" s="96"/>
      <c r="I25" s="97"/>
      <c r="K25" s="102" t="str">
        <f>IF($C$32&lt;6,"","3  +  "&amp;b&amp;"  = "&amp;3+b)</f>
        <v/>
      </c>
      <c r="L25" s="96"/>
      <c r="M25" s="96"/>
      <c r="N25" s="100"/>
      <c r="AB25" s="22">
        <v>1</v>
      </c>
      <c r="AC25" s="25">
        <v>-2</v>
      </c>
    </row>
    <row r="26" spans="2:29" s="22" customFormat="1" ht="13" customHeight="1" x14ac:dyDescent="0.3">
      <c r="B26" s="30"/>
      <c r="C26" s="102" t="str">
        <f>IF($C$32&lt;6,"","-3  +   "&amp;a&amp;"  = "&amp;-3+a)</f>
        <v/>
      </c>
      <c r="D26" s="91"/>
      <c r="E26" s="100"/>
      <c r="G26" s="102" t="str">
        <f>IF($C$32&lt;6,"",a&amp;"   +  -4"&amp;"  = "&amp;a+(-4))</f>
        <v/>
      </c>
      <c r="H26" s="96"/>
      <c r="I26" s="97"/>
      <c r="K26" s="102" t="str">
        <f>IF($C$32&lt;6,"","3  +  "&amp;b&amp;"  = "&amp;3+b)</f>
        <v/>
      </c>
      <c r="L26" s="96"/>
      <c r="M26" s="96"/>
      <c r="N26" s="100"/>
      <c r="AB26" s="22">
        <v>2</v>
      </c>
      <c r="AC26" s="25">
        <v>-3</v>
      </c>
    </row>
    <row r="27" spans="2:29" s="93" customFormat="1" ht="18" customHeight="1" thickBot="1" x14ac:dyDescent="0.45">
      <c r="B27" s="94"/>
      <c r="C27" s="103" t="str">
        <f>IF($C$32&lt;6,"","-3  +   "&amp;a&amp;"  = "&amp;-3+a)</f>
        <v/>
      </c>
      <c r="D27" s="98"/>
      <c r="E27" s="101"/>
      <c r="G27" s="103" t="str">
        <f>IF($C$32&lt;6,"",a&amp;"   +  -4"&amp;"  = "&amp;a+(-4))</f>
        <v/>
      </c>
      <c r="H27" s="98"/>
      <c r="I27" s="99"/>
      <c r="K27" s="103" t="str">
        <f>IF($C$32&lt;6,"","3  +  "&amp;b&amp;"  = "&amp;3+b)</f>
        <v/>
      </c>
      <c r="L27" s="98"/>
      <c r="M27" s="98"/>
      <c r="N27" s="101"/>
      <c r="AB27" s="93">
        <v>3</v>
      </c>
      <c r="AC27" s="95">
        <v>-4</v>
      </c>
    </row>
    <row r="28" spans="2:29" s="22" customFormat="1" ht="13" customHeight="1" x14ac:dyDescent="0.3">
      <c r="B28" s="30"/>
      <c r="C28" s="29"/>
      <c r="D28" s="32"/>
      <c r="I28" s="23"/>
    </row>
    <row r="29" spans="2:29" s="22" customFormat="1" ht="13" customHeight="1" x14ac:dyDescent="0.3">
      <c r="B29" s="30"/>
      <c r="C29" s="29"/>
      <c r="D29" s="32"/>
      <c r="I29" s="23"/>
    </row>
    <row r="30" spans="2:29" s="22" customFormat="1" ht="13" customHeight="1" x14ac:dyDescent="0.3">
      <c r="B30" s="30"/>
      <c r="C30" s="29"/>
      <c r="D30" s="32"/>
      <c r="I30" s="23"/>
    </row>
    <row r="31" spans="2:29" hidden="1" x14ac:dyDescent="0.3"/>
    <row r="32" spans="2:29" ht="15" hidden="1" x14ac:dyDescent="0.3">
      <c r="B32" s="60">
        <v>1</v>
      </c>
      <c r="C32" s="13">
        <v>1</v>
      </c>
    </row>
    <row r="33" spans="2:2" hidden="1" x14ac:dyDescent="0.3">
      <c r="B33" s="60">
        <v>2</v>
      </c>
    </row>
    <row r="34" spans="2:2" hidden="1" x14ac:dyDescent="0.3">
      <c r="B34" s="60">
        <v>3</v>
      </c>
    </row>
    <row r="35" spans="2:2" hidden="1" x14ac:dyDescent="0.3">
      <c r="B35" s="60">
        <v>4</v>
      </c>
    </row>
    <row r="36" spans="2:2" hidden="1" x14ac:dyDescent="0.3">
      <c r="B36" s="60">
        <v>5</v>
      </c>
    </row>
    <row r="37" spans="2:2" hidden="1" x14ac:dyDescent="0.3">
      <c r="B37" s="60">
        <v>6</v>
      </c>
    </row>
    <row r="38" spans="2:2" hidden="1" x14ac:dyDescent="0.3"/>
    <row r="39" spans="2:2" hidden="1" x14ac:dyDescent="0.3"/>
  </sheetData>
  <sheetProtection algorithmName="SHA-512" hashValue="WvycEJ8TMwSMcVP9jdGrx+ObauVHQFXkfBi6Y+/0fSj5AU9sR8dja4cPnbMM3xTVpNbOaSVwAYMaVLi1M4BDQw==" saltValue="hr2vrUwD8WtXWHg64G1YcQ==" spinCount="100000" sheet="1" objects="1" scenarios="1" selectLockedCells="1"/>
  <mergeCells count="1">
    <mergeCell ref="C14:E16"/>
  </mergeCells>
  <phoneticPr fontId="0" type="noConversion"/>
  <conditionalFormatting sqref="I7:I13">
    <cfRule type="expression" dxfId="35" priority="1" stopIfTrue="1">
      <formula>$H7=$B7+$E$10</formula>
    </cfRule>
  </conditionalFormatting>
  <conditionalFormatting sqref="C21:E27 G21:I27 K21:N27">
    <cfRule type="expression" dxfId="34" priority="7">
      <formula>$C$32&lt;6</formula>
    </cfRule>
  </conditionalFormatting>
  <conditionalFormatting sqref="H7 H9 H11 H13">
    <cfRule type="expression" dxfId="33" priority="2">
      <formula>AND($H7=$B7+$E$10,$H7&lt;&gt;"")</formula>
    </cfRule>
  </conditionalFormatting>
  <dataValidations count="3">
    <dataValidation type="list" showInputMessage="1" showErrorMessage="1" error="Number must be between 1 and 6!" sqref="C32" xr:uid="{00000000-0002-0000-0000-000000000000}">
      <formula1>$B$32:$B$37</formula1>
    </dataValidation>
    <dataValidation type="decimal" operator="greaterThanOrEqual" allowBlank="1" showInputMessage="1" showErrorMessage="1" error="Enter a NUMBER!" sqref="B7:B13 E10" xr:uid="{00000000-0002-0000-0000-000001000000}">
      <formula1>-10000</formula1>
    </dataValidation>
    <dataValidation operator="greaterThanOrEqual" allowBlank="1" showInputMessage="1" error="Enter a NUMBER!" sqref="H7 H9 H11 H13" xr:uid="{00000000-0002-0000-0000-000002000000}"/>
  </dataValidations>
  <pageMargins left="0.75" right="0.75" top="1" bottom="1" header="0.5" footer="0.5"/>
  <pageSetup paperSize="9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2" r:id="rId4" name="Drop Down 12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82550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 tint="-0.499984740745262"/>
    <pageSetUpPr autoPageBreaks="0"/>
  </sheetPr>
  <dimension ref="A1:X34"/>
  <sheetViews>
    <sheetView showGridLines="0" showRowColHeaders="0" workbookViewId="0">
      <selection activeCell="H7" sqref="H7"/>
    </sheetView>
  </sheetViews>
  <sheetFormatPr defaultRowHeight="13" x14ac:dyDescent="0.3"/>
  <cols>
    <col min="1" max="1" width="0.8984375" customWidth="1"/>
    <col min="2" max="2" width="5.8984375" customWidth="1"/>
    <col min="3" max="3" width="8.69921875" customWidth="1"/>
    <col min="4" max="4" width="8.8984375" customWidth="1"/>
    <col min="5" max="6" width="7.3984375" customWidth="1"/>
    <col min="7" max="7" width="8.69921875" customWidth="1"/>
    <col min="8" max="8" width="5.8984375" customWidth="1"/>
    <col min="9" max="9" width="6.3984375" style="1" customWidth="1"/>
    <col min="15" max="15" width="9.69921875" bestFit="1" customWidth="1"/>
    <col min="18" max="18" width="13.296875" bestFit="1" customWidth="1"/>
    <col min="23" max="24" width="0" hidden="1" customWidth="1"/>
  </cols>
  <sheetData>
    <row r="1" spans="1:16" ht="3.15" customHeight="1" x14ac:dyDescent="0.3"/>
    <row r="2" spans="1:16" ht="18.75" customHeight="1" x14ac:dyDescent="0.5">
      <c r="A2" s="8"/>
      <c r="B2" s="115" t="s">
        <v>6</v>
      </c>
      <c r="C2" s="116"/>
      <c r="D2" s="116"/>
      <c r="F2" s="12"/>
    </row>
    <row r="3" spans="1:16" ht="18" x14ac:dyDescent="0.4">
      <c r="B3" s="117" t="s">
        <v>18</v>
      </c>
    </row>
    <row r="4" spans="1:16" ht="5.15" customHeight="1" x14ac:dyDescent="0.3"/>
    <row r="5" spans="1:16" ht="15.5" x14ac:dyDescent="0.35">
      <c r="B5" s="70" t="s">
        <v>0</v>
      </c>
      <c r="H5" s="71" t="s">
        <v>2</v>
      </c>
    </row>
    <row r="6" spans="1:16" ht="3.9" customHeight="1" thickBot="1" x14ac:dyDescent="0.35">
      <c r="B6" s="10"/>
    </row>
    <row r="7" spans="1:16" ht="16.5" customHeight="1" thickBot="1" x14ac:dyDescent="0.4">
      <c r="B7" s="18">
        <f>IF($C$29=1,4,IF($C$29=2,0,IF($C$29=3,-2,IF($C$29=4,6,IF($C$29=5,-3,IF($C$29=6,3,IF($C$29=7,-2,-3)))))))</f>
        <v>4</v>
      </c>
      <c r="E7" s="3"/>
      <c r="H7" s="68">
        <v>2</v>
      </c>
      <c r="I7" s="14" t="str">
        <f>IF(OR(H7="",H7="?"),"",IF(H7=B7-$E$10,"üJ","ûL"))</f>
        <v>ûL</v>
      </c>
      <c r="J7" s="15" t="str">
        <f>IF(H7="","Type a number",IF(H7="?","Correct answer is "&amp;B7-$E$10,IF(H7&lt;&gt;B7-$E$10,"Try again or type ? for answer","")))</f>
        <v>Try again or type ? for answer</v>
      </c>
      <c r="N7" s="28"/>
      <c r="O7" s="14"/>
      <c r="P7" s="11"/>
    </row>
    <row r="8" spans="1:16" ht="14.25" customHeight="1" thickBot="1" x14ac:dyDescent="0.4">
      <c r="B8" s="19"/>
      <c r="E8" s="71" t="s">
        <v>1</v>
      </c>
      <c r="H8" s="4"/>
      <c r="I8" s="14"/>
      <c r="J8" s="15"/>
      <c r="P8" s="11"/>
    </row>
    <row r="9" spans="1:16" ht="16.5" customHeight="1" thickBot="1" x14ac:dyDescent="0.4">
      <c r="B9" s="18">
        <f>IF($C$29=1,3,IF($C$29=2,-1,IF($C$29=3,-1,IF($C$29=4,5,IF($C$29=5,3,IF($C$29=6,-3,IF($C$29=7,-4,-4)))))))</f>
        <v>3</v>
      </c>
      <c r="D9" s="61"/>
      <c r="E9" s="63"/>
      <c r="F9" s="64"/>
      <c r="H9" s="68">
        <v>1</v>
      </c>
      <c r="I9" s="14" t="str">
        <f>IF(OR(H9="",H9="?"),"",IF(H9=B9-$E$10,"üJ","ûL"))</f>
        <v>ûL</v>
      </c>
      <c r="J9" s="15" t="str">
        <f>IF(H9="","Type a number",IF(H9="?","Correct answer is "&amp;B9-$E$10,IF(H9&lt;&gt;B9-$E$10,"Try again or type ? for answer","")))</f>
        <v>Try again or type ? for answer</v>
      </c>
    </row>
    <row r="10" spans="1:16" ht="14.25" customHeight="1" thickBot="1" x14ac:dyDescent="0.4">
      <c r="B10" s="19"/>
      <c r="D10" s="69" t="s">
        <v>3</v>
      </c>
      <c r="E10" s="16">
        <f>IF($C$29=1,3,IF($C$29=2,3,IF($C$29=3,2,IF($C$29=4,5,IF($C$29=5,4,IF($C$29=6,2))))))</f>
        <v>3</v>
      </c>
      <c r="F10" s="67"/>
      <c r="H10" s="5"/>
      <c r="I10" s="14"/>
      <c r="J10" s="15"/>
    </row>
    <row r="11" spans="1:16" ht="16.5" customHeight="1" thickBot="1" x14ac:dyDescent="0.4">
      <c r="B11" s="18">
        <f>IF($C$29=1,2,IF($C$29=2,-2,IF($C$29=3,0,IF($C$29=4,4,IF($C$29=5,5,IF($C$29=6,-6,IF($C$29=7,-6,-5)))))))</f>
        <v>2</v>
      </c>
      <c r="D11" s="62"/>
      <c r="E11" s="65"/>
      <c r="F11" s="66"/>
      <c r="H11" s="68"/>
      <c r="I11" s="14" t="str">
        <f>IF(OR(H11="",H11="?"),"",IF(H11=B11-$E$10,"üJ","ûL"))</f>
        <v/>
      </c>
      <c r="J11" s="15" t="str">
        <f>IF(H11="","Type a number",IF(H11="?","Correct answer is "&amp;B11-$E$10,IF(H11&lt;&gt;B11-$E$10,"Try again or type ? for answer","")))</f>
        <v>Type a number</v>
      </c>
    </row>
    <row r="12" spans="1:16" ht="14.25" customHeight="1" thickBot="1" x14ac:dyDescent="0.4">
      <c r="B12" s="19"/>
      <c r="H12" s="4"/>
      <c r="I12" s="14"/>
      <c r="J12" s="15"/>
    </row>
    <row r="13" spans="1:16" ht="16.5" customHeight="1" thickBot="1" x14ac:dyDescent="0.4">
      <c r="B13" s="18">
        <f>IF($C$29=1,1,IF($C$29=2,-3,IF($C$29=3,1,IF($C$29=4,-4,IF($C$29=5,-5,IF($C$29=6,-9,IF($C$29=7,-8,-6)))))))</f>
        <v>1</v>
      </c>
      <c r="H13" s="68">
        <v>-3</v>
      </c>
      <c r="I13" s="14" t="str">
        <f>IF(OR(H13="",H13="?"),"",IF(H13=B13-$E$10,"üJ","ûL"))</f>
        <v>ûL</v>
      </c>
      <c r="J13" s="15" t="str">
        <f>IF(H13="","Type a number",IF(H13="?","Correct answer is "&amp;B13-$E$10,IF(H13&lt;&gt;B13-$E$10,"Try again or type ? for answer","")))</f>
        <v>Try again or type ? for answer</v>
      </c>
    </row>
    <row r="14" spans="1:16" ht="7.5" customHeight="1" x14ac:dyDescent="0.3">
      <c r="B14" s="20"/>
      <c r="C14" s="143" t="s">
        <v>13</v>
      </c>
      <c r="D14" s="143"/>
      <c r="E14" s="143"/>
    </row>
    <row r="15" spans="1:16" ht="17.25" customHeight="1" x14ac:dyDescent="0.3">
      <c r="B15" s="10"/>
      <c r="C15" s="143"/>
      <c r="D15" s="143"/>
      <c r="E15" s="143"/>
      <c r="G15" s="57" t="s">
        <v>11</v>
      </c>
    </row>
    <row r="16" spans="1:16" ht="7.5" customHeight="1" x14ac:dyDescent="0.3">
      <c r="B16" s="2"/>
      <c r="C16" s="143"/>
      <c r="D16" s="143"/>
      <c r="E16" s="143"/>
      <c r="F16" s="6"/>
    </row>
    <row r="17" spans="2:24" ht="5.25" customHeight="1" x14ac:dyDescent="0.3">
      <c r="B17" s="2"/>
      <c r="J17" s="9"/>
    </row>
    <row r="18" spans="2:24" s="22" customFormat="1" ht="27.15" customHeight="1" x14ac:dyDescent="0.4">
      <c r="B18" s="109" t="str">
        <f>IF($C$29&lt;6,"","Check these patterns. Can you explain the patterns and the answers?")</f>
        <v/>
      </c>
      <c r="C18" s="29"/>
      <c r="I18" s="23"/>
    </row>
    <row r="19" spans="2:24" s="22" customFormat="1" ht="18.75" customHeight="1" x14ac:dyDescent="0.3">
      <c r="B19" s="118" t="str">
        <f>IF($C$29&lt;6,"","Can you describe a method or rule to get the answer?")</f>
        <v/>
      </c>
      <c r="C19" s="29"/>
      <c r="I19" s="23"/>
    </row>
    <row r="20" spans="2:24" s="22" customFormat="1" ht="13" customHeight="1" thickBot="1" x14ac:dyDescent="0.35">
      <c r="B20" s="30"/>
      <c r="C20" s="29"/>
      <c r="I20" s="23"/>
      <c r="W20" s="92" t="s">
        <v>16</v>
      </c>
      <c r="X20" s="92" t="s">
        <v>17</v>
      </c>
    </row>
    <row r="21" spans="2:24" s="22" customFormat="1" ht="16" customHeight="1" x14ac:dyDescent="0.3">
      <c r="B21" s="30"/>
      <c r="C21" s="127" t="str">
        <f>IF($C$29&lt;6,"","4 – "&amp;c_&amp;"  =   "&amp;4-c_)</f>
        <v/>
      </c>
      <c r="D21" s="128"/>
      <c r="E21" s="92"/>
      <c r="F21" s="92"/>
      <c r="G21" s="127" t="str">
        <f>IF($C$29&lt;6,"",d&amp;"  – 3"&amp;"   =    "&amp;d-3)</f>
        <v/>
      </c>
      <c r="H21" s="128"/>
      <c r="I21" s="128"/>
      <c r="W21" s="22">
        <v>1</v>
      </c>
      <c r="X21" s="22">
        <v>4</v>
      </c>
    </row>
    <row r="22" spans="2:24" s="22" customFormat="1" ht="16" customHeight="1" x14ac:dyDescent="0.3">
      <c r="B22" s="30"/>
      <c r="C22" s="129" t="str">
        <f>IF($C$29&lt;6,"","4 – "&amp;c_&amp;"  =   "&amp;4-c_)</f>
        <v/>
      </c>
      <c r="D22" s="130"/>
      <c r="E22" s="92"/>
      <c r="F22" s="92"/>
      <c r="G22" s="129" t="str">
        <f>IF($C$29&lt;6,"",d&amp;"  – 3"&amp;"   =    "&amp;d-3)</f>
        <v/>
      </c>
      <c r="H22" s="130"/>
      <c r="I22" s="130"/>
      <c r="W22" s="22">
        <v>2</v>
      </c>
      <c r="X22" s="22">
        <v>3</v>
      </c>
    </row>
    <row r="23" spans="2:24" s="22" customFormat="1" ht="16" customHeight="1" x14ac:dyDescent="0.3">
      <c r="B23" s="30"/>
      <c r="C23" s="129" t="str">
        <f>IF($C$29&lt;6,"","4 – "&amp;c_&amp;"  =   "&amp;4-c_)</f>
        <v/>
      </c>
      <c r="D23" s="130"/>
      <c r="E23" s="92"/>
      <c r="F23" s="92"/>
      <c r="G23" s="129" t="str">
        <f>IF($C$29&lt;6,"",d&amp;"  – 3"&amp;"   =   "&amp;d-3)</f>
        <v/>
      </c>
      <c r="H23" s="130"/>
      <c r="I23" s="130"/>
      <c r="W23" s="22">
        <v>3</v>
      </c>
      <c r="X23" s="22">
        <v>2</v>
      </c>
    </row>
    <row r="24" spans="2:24" s="22" customFormat="1" ht="16" customHeight="1" x14ac:dyDescent="0.3">
      <c r="B24" s="30"/>
      <c r="C24" s="129" t="str">
        <f>IF($C$29&lt;6,"","4 – "&amp;c_&amp;"  =   "&amp;4-c_)</f>
        <v/>
      </c>
      <c r="D24" s="130"/>
      <c r="E24" s="92"/>
      <c r="F24" s="92"/>
      <c r="G24" s="129" t="str">
        <f>IF($C$29&lt;6,"",d&amp;"  – 3"&amp;"   =   "&amp;d-3)</f>
        <v/>
      </c>
      <c r="H24" s="130"/>
      <c r="I24" s="130"/>
      <c r="W24" s="22">
        <v>4</v>
      </c>
      <c r="X24" s="22">
        <v>1</v>
      </c>
    </row>
    <row r="25" spans="2:24" s="22" customFormat="1" ht="16" customHeight="1" x14ac:dyDescent="0.3">
      <c r="B25" s="30"/>
      <c r="C25" s="129" t="str">
        <f>IF($C$29&lt;6,"","4 – "&amp;c_&amp;"  =  "&amp;4-c_)</f>
        <v/>
      </c>
      <c r="D25" s="130"/>
      <c r="E25" s="92"/>
      <c r="F25" s="92"/>
      <c r="G25" s="129" t="str">
        <f>IF($C$29&lt;6,"",d&amp;"  – 3"&amp;"   =   "&amp;d-3)</f>
        <v/>
      </c>
      <c r="H25" s="130"/>
      <c r="I25" s="130"/>
      <c r="W25" s="22">
        <v>5</v>
      </c>
      <c r="X25" s="22">
        <v>0</v>
      </c>
    </row>
    <row r="26" spans="2:24" s="22" customFormat="1" ht="16" customHeight="1" x14ac:dyDescent="0.3">
      <c r="B26" s="30"/>
      <c r="C26" s="129" t="str">
        <f>IF($C$29&lt;6,"","4 – "&amp;c_&amp;"  =  "&amp;4-c_)</f>
        <v/>
      </c>
      <c r="D26" s="130"/>
      <c r="E26" s="92"/>
      <c r="F26" s="92"/>
      <c r="G26" s="129" t="str">
        <f>IF($C$29&lt;6,"",d&amp;" – 3"&amp;"   =   "&amp;d-3)</f>
        <v/>
      </c>
      <c r="H26" s="130"/>
      <c r="I26" s="130"/>
      <c r="W26" s="22">
        <v>6</v>
      </c>
      <c r="X26" s="22">
        <v>-1</v>
      </c>
    </row>
    <row r="27" spans="2:24" s="22" customFormat="1" ht="18.75" customHeight="1" thickBot="1" x14ac:dyDescent="0.35">
      <c r="B27" s="30"/>
      <c r="C27" s="132" t="str">
        <f>IF($C$29&lt;6,"","4 – "&amp;c_&amp;"  =  "&amp;4-c_)</f>
        <v/>
      </c>
      <c r="D27" s="131"/>
      <c r="E27" s="92"/>
      <c r="F27" s="92"/>
      <c r="G27" s="114" t="str">
        <f>IF($C$29&lt;6,"",d&amp;" – 3"&amp;"   =   "&amp;d-3)</f>
        <v/>
      </c>
      <c r="H27" s="131"/>
      <c r="I27" s="131"/>
      <c r="W27" s="22">
        <v>7</v>
      </c>
      <c r="X27" s="22">
        <v>-2</v>
      </c>
    </row>
    <row r="28" spans="2:24" s="22" customFormat="1" ht="13" customHeight="1" x14ac:dyDescent="0.3">
      <c r="B28" s="30"/>
      <c r="C28" s="29"/>
      <c r="I28" s="23"/>
    </row>
    <row r="29" spans="2:24" ht="15" hidden="1" x14ac:dyDescent="0.3">
      <c r="B29" s="58">
        <v>1</v>
      </c>
      <c r="C29" s="13">
        <v>1</v>
      </c>
      <c r="H29" s="1"/>
      <c r="I29"/>
      <c r="N29" s="91"/>
      <c r="O29" s="91"/>
      <c r="P29" s="91"/>
      <c r="Q29" s="91"/>
      <c r="R29" s="91"/>
      <c r="S29" s="91"/>
    </row>
    <row r="30" spans="2:24" hidden="1" x14ac:dyDescent="0.3">
      <c r="B30" s="59">
        <v>2</v>
      </c>
      <c r="H30" s="1"/>
      <c r="I30"/>
    </row>
    <row r="31" spans="2:24" hidden="1" x14ac:dyDescent="0.3">
      <c r="B31" s="59">
        <v>3</v>
      </c>
      <c r="H31" s="1"/>
      <c r="I31"/>
    </row>
    <row r="32" spans="2:24" hidden="1" x14ac:dyDescent="0.3">
      <c r="B32" s="59">
        <v>4</v>
      </c>
    </row>
    <row r="33" spans="2:2" hidden="1" x14ac:dyDescent="0.3">
      <c r="B33" s="59">
        <v>5</v>
      </c>
    </row>
    <row r="34" spans="2:2" hidden="1" x14ac:dyDescent="0.3">
      <c r="B34" s="59">
        <v>6</v>
      </c>
    </row>
  </sheetData>
  <sheetProtection password="CC56" sheet="1" objects="1" scenarios="1" selectLockedCells="1"/>
  <mergeCells count="1">
    <mergeCell ref="C14:E16"/>
  </mergeCells>
  <phoneticPr fontId="0" type="noConversion"/>
  <conditionalFormatting sqref="I7:I13">
    <cfRule type="expression" dxfId="32" priority="1" stopIfTrue="1">
      <formula>$H7=$B7-$E$10</formula>
    </cfRule>
  </conditionalFormatting>
  <conditionalFormatting sqref="C21:D27 G21:I27">
    <cfRule type="expression" dxfId="31" priority="5">
      <formula>$C$29&lt;6</formula>
    </cfRule>
  </conditionalFormatting>
  <conditionalFormatting sqref="H7 H9 H11 H13">
    <cfRule type="expression" dxfId="30" priority="3">
      <formula>AND($H7=$B7-$E$10,$H7&lt;&gt;"")</formula>
    </cfRule>
  </conditionalFormatting>
  <dataValidations count="3">
    <dataValidation type="list" allowBlank="1" showInputMessage="1" showErrorMessage="1" error="Number must be between 1 and 6" sqref="C29" xr:uid="{00000000-0002-0000-0100-000000000000}">
      <formula1>$B$29:$B$34</formula1>
    </dataValidation>
    <dataValidation type="decimal" operator="greaterThanOrEqual" allowBlank="1" showInputMessage="1" showErrorMessage="1" error="Enter a NUMBER!" sqref="B7:B13 E10" xr:uid="{00000000-0002-0000-0100-000001000000}">
      <formula1>-10000</formula1>
    </dataValidation>
    <dataValidation operator="greaterThanOrEqual" allowBlank="1" showInputMessage="1" error="Enter a NUMBER!" sqref="H7 H9 H11 H13" xr:uid="{00000000-0002-0000-0100-000002000000}"/>
  </dataValidations>
  <pageMargins left="0.75" right="0.75" top="1" bottom="1" header="0.5" footer="0.5"/>
  <pageSetup paperSize="9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Drop Down 23">
              <controlPr defaultSize="0" autoLine="0" autoPict="0">
                <anchor moveWithCells="1">
                  <from>
                    <xdr:col>4</xdr:col>
                    <xdr:colOff>330200</xdr:colOff>
                    <xdr:row>13</xdr:row>
                    <xdr:rowOff>76200</xdr:rowOff>
                  </from>
                  <to>
                    <xdr:col>5</xdr:col>
                    <xdr:colOff>387350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2"/>
    <pageSetUpPr autoPageBreaks="0"/>
  </sheetPr>
  <dimension ref="A1:AE36"/>
  <sheetViews>
    <sheetView showGridLines="0" showRowColHeaders="0" workbookViewId="0">
      <selection activeCell="H13" sqref="H13"/>
    </sheetView>
  </sheetViews>
  <sheetFormatPr defaultRowHeight="13" x14ac:dyDescent="0.3"/>
  <cols>
    <col min="1" max="1" width="0.8984375" customWidth="1"/>
    <col min="2" max="2" width="5.8984375" customWidth="1"/>
    <col min="3" max="4" width="8.69921875" customWidth="1"/>
    <col min="5" max="6" width="7.3984375" customWidth="1"/>
    <col min="7" max="7" width="8.69921875" customWidth="1"/>
    <col min="8" max="8" width="5.8984375" customWidth="1"/>
    <col min="9" max="9" width="7.296875" style="1" customWidth="1"/>
    <col min="10" max="10" width="8.09765625" customWidth="1"/>
    <col min="11" max="12" width="6.3984375" customWidth="1"/>
    <col min="13" max="13" width="8.69921875" customWidth="1"/>
    <col min="14" max="18" width="5.8984375" customWidth="1"/>
    <col min="29" max="31" width="0" style="133" hidden="1" customWidth="1"/>
  </cols>
  <sheetData>
    <row r="1" spans="1:16" ht="3.15" customHeight="1" x14ac:dyDescent="0.3"/>
    <row r="2" spans="1:16" ht="18.75" customHeight="1" x14ac:dyDescent="0.45">
      <c r="A2" s="8"/>
      <c r="B2" s="115" t="s">
        <v>8</v>
      </c>
      <c r="C2" s="108"/>
      <c r="D2" s="108"/>
      <c r="E2" s="108"/>
    </row>
    <row r="3" spans="1:16" ht="18" x14ac:dyDescent="0.4">
      <c r="B3" s="117" t="s">
        <v>18</v>
      </c>
      <c r="J3" s="12"/>
    </row>
    <row r="4" spans="1:16" ht="5.15" customHeight="1" x14ac:dyDescent="0.3"/>
    <row r="5" spans="1:16" ht="15.5" x14ac:dyDescent="0.35">
      <c r="B5" s="7" t="s">
        <v>0</v>
      </c>
      <c r="H5" s="7" t="s">
        <v>2</v>
      </c>
    </row>
    <row r="6" spans="1:16" ht="3.9" customHeight="1" thickBot="1" x14ac:dyDescent="0.35"/>
    <row r="7" spans="1:16" ht="16.5" customHeight="1" thickBot="1" x14ac:dyDescent="0.4">
      <c r="B7" s="18">
        <f>IF($C$31=1,-5,IF($C$31=2,-2,IF($C$31=3,3,IF($C$31=4,-4,IF($C$31=5,-2,IF($C$31=6,-9,IF($C$31=7,2,3)))))))</f>
        <v>-5</v>
      </c>
      <c r="E7" s="3"/>
      <c r="H7" s="90">
        <v>-2</v>
      </c>
      <c r="I7" s="14" t="str">
        <f>IF(OR(H7="",H7="?"),"",IF(H7=B7-$E$10,"üJ","ûL"))</f>
        <v>üJ</v>
      </c>
      <c r="J7" s="15" t="str">
        <f>IF(H7="","Type a number",IF(H7="?","Correct answer is "&amp;B7-$E$10,IF(H7&lt;&gt;B7-$E$10,"Try again or type ? for correct answer","")))</f>
        <v/>
      </c>
      <c r="O7" s="14"/>
      <c r="P7" s="11"/>
    </row>
    <row r="8" spans="1:16" ht="14.25" customHeight="1" thickBot="1" x14ac:dyDescent="0.4">
      <c r="B8" s="19"/>
      <c r="E8" s="7" t="s">
        <v>1</v>
      </c>
      <c r="H8" s="4"/>
      <c r="I8" s="14"/>
      <c r="J8" s="15"/>
      <c r="P8" s="11"/>
    </row>
    <row r="9" spans="1:16" ht="16.5" customHeight="1" thickBot="1" x14ac:dyDescent="0.4">
      <c r="B9" s="18">
        <f>IF($C$31=1,-4,IF($C$31=2,-1,IF($C$31=3,2,IF($C$31=4,-5,IF($C$31=5,0,IF($C$31=6,-6,IF($C$31=7,4,4)))))))</f>
        <v>-4</v>
      </c>
      <c r="D9" s="82"/>
      <c r="E9" s="84"/>
      <c r="F9" s="85"/>
      <c r="H9" s="90">
        <v>1</v>
      </c>
      <c r="I9" s="14" t="str">
        <f>IF(OR(H9="",H9="?"),"",IF(H9=B9-$E$10,"üJ","ûL"))</f>
        <v>ûL</v>
      </c>
      <c r="J9" s="15" t="str">
        <f>IF(H9="","Type a number",IF(H9="?","Correct answer is "&amp;B9-$E$10,IF(H9&lt;&gt;B9-$E$10,"Try again or type ? for correct answer","")))</f>
        <v>Try again or type ? for correct answer</v>
      </c>
    </row>
    <row r="10" spans="1:16" ht="14.25" customHeight="1" thickBot="1" x14ac:dyDescent="0.4">
      <c r="B10" s="19"/>
      <c r="D10" s="89" t="s">
        <v>3</v>
      </c>
      <c r="E10" s="16">
        <f>IF($C$31=1,-3,IF($C$31=2,-1,IF($C$31=3,-2,IF($C$31=4,-5,IF($C$31=5,-4,IF($C$31=6,-6))))))</f>
        <v>-3</v>
      </c>
      <c r="F10" s="88"/>
      <c r="H10" s="5"/>
      <c r="I10" s="14"/>
      <c r="J10" s="15"/>
    </row>
    <row r="11" spans="1:16" ht="16.5" customHeight="1" thickBot="1" x14ac:dyDescent="0.4">
      <c r="B11" s="18">
        <f>IF($C$31=1,-3,IF($C$31=2,0,IF($C$31=3,1,IF($C$31=4,-6,IF($C$31=5,2,IF($C$31=6,-3,IF($C$31=7,6,5)))))))</f>
        <v>-3</v>
      </c>
      <c r="D11" s="83"/>
      <c r="E11" s="86"/>
      <c r="F11" s="87"/>
      <c r="H11" s="90">
        <v>8</v>
      </c>
      <c r="I11" s="14" t="str">
        <f>IF(OR(H11="",H11="?"),"",IF(H11=B11-$E$10,"üJ","ûL"))</f>
        <v>ûL</v>
      </c>
      <c r="J11" s="15" t="str">
        <f>IF(H11="","Type a number",IF(H11="?","Correct answer is "&amp;B11-$E$10,IF(H11&lt;&gt;B11-$E$10,"Try again or type ? for correct answer","")))</f>
        <v>Try again or type ? for correct answer</v>
      </c>
    </row>
    <row r="12" spans="1:16" ht="14.25" customHeight="1" thickBot="1" x14ac:dyDescent="0.4">
      <c r="B12" s="19"/>
      <c r="H12" s="4"/>
      <c r="I12" s="14"/>
      <c r="J12" s="15"/>
    </row>
    <row r="13" spans="1:16" ht="16.5" customHeight="1" thickBot="1" x14ac:dyDescent="0.4">
      <c r="B13" s="18">
        <f>IF($C$31=1,-2,IF($C$31=2,1,IF($C$31=3,0,IF($C$31=4,-7,IF($C$31=5,4,IF($C$31=6,0,IF($C$31=7,8,6)))))))</f>
        <v>-2</v>
      </c>
      <c r="H13" s="90">
        <v>1</v>
      </c>
      <c r="I13" s="14" t="str">
        <f>IF(OR(H13="",H13="?"),"",IF(H13=B13-$E$10,"üJ","ûL"))</f>
        <v>üJ</v>
      </c>
      <c r="J13" s="15" t="str">
        <f>IF(H13="","Type a number",IF(H13="?","Correct answer is "&amp;B13-$E$10,IF(H13&lt;&gt;B13-$E$10,"Try again or type ? for correct answer","")))</f>
        <v/>
      </c>
    </row>
    <row r="14" spans="1:16" ht="7.5" customHeight="1" x14ac:dyDescent="0.3">
      <c r="B14" s="2"/>
      <c r="C14" s="142" t="s">
        <v>13</v>
      </c>
      <c r="D14" s="142"/>
      <c r="E14" s="142"/>
    </row>
    <row r="15" spans="1:16" ht="16.5" customHeight="1" x14ac:dyDescent="0.3">
      <c r="C15" s="142"/>
      <c r="D15" s="142"/>
      <c r="E15" s="142"/>
      <c r="G15" s="57" t="s">
        <v>12</v>
      </c>
    </row>
    <row r="16" spans="1:16" ht="7.5" customHeight="1" x14ac:dyDescent="0.3">
      <c r="B16" s="2"/>
      <c r="C16" s="142"/>
      <c r="D16" s="142"/>
      <c r="E16" s="142"/>
      <c r="F16" s="6"/>
    </row>
    <row r="17" spans="2:31" ht="24" customHeight="1" x14ac:dyDescent="0.3">
      <c r="B17" s="2"/>
      <c r="J17" s="9"/>
    </row>
    <row r="18" spans="2:31" s="22" customFormat="1" ht="17.25" customHeight="1" x14ac:dyDescent="0.3">
      <c r="B18" s="110" t="str">
        <f>IF($C$31&lt;6,"","Check these patterns. Can you explain the patterns and the answers?")</f>
        <v/>
      </c>
      <c r="C18" s="29"/>
      <c r="D18" s="32"/>
      <c r="I18" s="23"/>
      <c r="AC18" s="134"/>
      <c r="AD18" s="134"/>
      <c r="AE18" s="134"/>
    </row>
    <row r="19" spans="2:31" s="22" customFormat="1" ht="18" customHeight="1" x14ac:dyDescent="0.3">
      <c r="B19" s="118" t="str">
        <f>IF($C$31&lt;6,"","Can you describe a method or rule to get the answer?")</f>
        <v/>
      </c>
      <c r="C19" s="29"/>
      <c r="D19" s="32"/>
      <c r="I19" s="23"/>
      <c r="AC19" s="134"/>
      <c r="AD19" s="134"/>
      <c r="AE19" s="134"/>
    </row>
    <row r="20" spans="2:31" s="22" customFormat="1" ht="13" customHeight="1" thickBot="1" x14ac:dyDescent="0.35">
      <c r="B20" s="30"/>
      <c r="C20" s="29"/>
      <c r="D20" s="32"/>
      <c r="I20" s="23"/>
      <c r="AC20" s="135" t="s">
        <v>21</v>
      </c>
      <c r="AD20" s="135" t="s">
        <v>22</v>
      </c>
      <c r="AE20" s="135" t="s">
        <v>23</v>
      </c>
    </row>
    <row r="21" spans="2:31" s="22" customFormat="1" ht="20.25" customHeight="1" x14ac:dyDescent="0.3">
      <c r="B21" s="30"/>
      <c r="C21" s="127" t="str">
        <f>IF($C$31&lt;6,"","-3 –   "&amp;e&amp;"  =   "&amp;-3-e)</f>
        <v/>
      </c>
      <c r="D21" s="137"/>
      <c r="E21" s="111"/>
      <c r="G21" s="127" t="str">
        <f>IF($C$31&lt;6,"","-3 –  "&amp;f&amp;"  =   "&amp;-3-f)</f>
        <v/>
      </c>
      <c r="H21" s="137"/>
      <c r="I21" s="111"/>
      <c r="K21" s="127" t="str">
        <f>IF($C$31&lt;6,"","3 –   "&amp;g&amp;"  =   "&amp;3-g)</f>
        <v/>
      </c>
      <c r="L21" s="137"/>
      <c r="M21" s="111"/>
      <c r="AC21" s="134">
        <v>0</v>
      </c>
      <c r="AD21" s="134">
        <v>-3</v>
      </c>
      <c r="AE21" s="134">
        <v>3</v>
      </c>
    </row>
    <row r="22" spans="2:31" s="22" customFormat="1" ht="16" customHeight="1" x14ac:dyDescent="0.3">
      <c r="B22" s="30"/>
      <c r="C22" s="129" t="str">
        <f>IF($C$31&lt;6,"","-3 –  "&amp;e&amp;"  =   "&amp;-3-e)</f>
        <v/>
      </c>
      <c r="D22" s="139"/>
      <c r="E22" s="112"/>
      <c r="G22" s="129" t="str">
        <f>IF($C$31&lt;6,"","-3 –  "&amp;f&amp;"  =   "&amp;-3-f)</f>
        <v/>
      </c>
      <c r="H22" s="139"/>
      <c r="I22" s="112"/>
      <c r="K22" s="138" t="str">
        <f>IF($C$31&lt;6,"","3 –   "&amp;g&amp;"  =   "&amp;3-g)</f>
        <v/>
      </c>
      <c r="L22" s="139"/>
      <c r="M22" s="112"/>
      <c r="AC22" s="134">
        <v>-1</v>
      </c>
      <c r="AD22" s="134">
        <v>-2</v>
      </c>
      <c r="AE22" s="134">
        <v>2</v>
      </c>
    </row>
    <row r="23" spans="2:31" s="22" customFormat="1" ht="16" customHeight="1" x14ac:dyDescent="0.3">
      <c r="B23" s="30"/>
      <c r="C23" s="129" t="str">
        <f>IF($C$31&lt;6,"","-3 –  "&amp;e&amp;"  =   "&amp;-3-e)</f>
        <v/>
      </c>
      <c r="D23" s="139"/>
      <c r="E23" s="112"/>
      <c r="G23" s="129" t="str">
        <f>IF($C$31&lt;6,"","-3 –  "&amp;f&amp;"  =   "&amp;-3-f)</f>
        <v/>
      </c>
      <c r="H23" s="139"/>
      <c r="I23" s="112"/>
      <c r="K23" s="138" t="str">
        <f>IF($C$31&lt;6,"","3 –   "&amp;g&amp;"  =   "&amp;3-g)</f>
        <v/>
      </c>
      <c r="L23" s="139"/>
      <c r="M23" s="112"/>
      <c r="AC23" s="134">
        <v>-2</v>
      </c>
      <c r="AD23" s="134">
        <v>-1</v>
      </c>
      <c r="AE23" s="134">
        <v>1</v>
      </c>
    </row>
    <row r="24" spans="2:31" s="22" customFormat="1" ht="16" customHeight="1" x14ac:dyDescent="0.3">
      <c r="B24" s="30"/>
      <c r="C24" s="129" t="str">
        <f>IF($C$31&lt;6,"","-3 –  "&amp;e&amp;"  =    "&amp;-3-e)</f>
        <v/>
      </c>
      <c r="D24" s="139"/>
      <c r="E24" s="112"/>
      <c r="G24" s="129" t="str">
        <f>IF($C$31&lt;6,"","-3 –   "&amp;f&amp;"  =   "&amp;-3-f)</f>
        <v/>
      </c>
      <c r="H24" s="139"/>
      <c r="I24" s="112"/>
      <c r="K24" s="138" t="str">
        <f>IF($C$31&lt;6,"","3 –   "&amp;g&amp;"  =   "&amp;3-g)</f>
        <v/>
      </c>
      <c r="L24" s="139"/>
      <c r="M24" s="112"/>
      <c r="AC24" s="134">
        <v>-3</v>
      </c>
      <c r="AD24" s="134">
        <v>0</v>
      </c>
      <c r="AE24" s="134">
        <v>0</v>
      </c>
    </row>
    <row r="25" spans="2:31" s="22" customFormat="1" ht="16" customHeight="1" x14ac:dyDescent="0.3">
      <c r="B25" s="30"/>
      <c r="C25" s="129" t="str">
        <f>IF($C$31&lt;6,"","-3 –  "&amp;e&amp;"  =    "&amp;-3-e)</f>
        <v/>
      </c>
      <c r="D25" s="139"/>
      <c r="E25" s="112"/>
      <c r="G25" s="129" t="str">
        <f>IF($C$31&lt;6,"","-3 –   "&amp;f&amp;"  =   "&amp;-3-f)</f>
        <v/>
      </c>
      <c r="H25" s="139"/>
      <c r="I25" s="112"/>
      <c r="K25" s="138" t="str">
        <f>IF($C$31&lt;6,"","3 –  "&amp;g&amp;"  =   "&amp;3-g)</f>
        <v/>
      </c>
      <c r="L25" s="139"/>
      <c r="M25" s="112"/>
      <c r="AC25" s="134">
        <v>-4</v>
      </c>
      <c r="AD25" s="134">
        <v>1</v>
      </c>
      <c r="AE25" s="134">
        <v>-1</v>
      </c>
    </row>
    <row r="26" spans="2:31" s="22" customFormat="1" ht="16" customHeight="1" x14ac:dyDescent="0.3">
      <c r="B26" s="30"/>
      <c r="C26" s="129" t="str">
        <f>IF($C$31&lt;6,"","-3 –  "&amp;e&amp;"  =    "&amp;-3-e)</f>
        <v/>
      </c>
      <c r="D26" s="139"/>
      <c r="E26" s="112"/>
      <c r="G26" s="129" t="str">
        <f>IF($C$31&lt;6,"","-3 –   "&amp;f&amp;"  =   "&amp;-3-f)</f>
        <v/>
      </c>
      <c r="H26" s="139"/>
      <c r="I26" s="112"/>
      <c r="K26" s="138" t="str">
        <f>IF($C$31&lt;6,"","3 –  "&amp;g&amp;"  =   "&amp;3-g)</f>
        <v/>
      </c>
      <c r="L26" s="139"/>
      <c r="M26" s="112"/>
      <c r="AC26" s="134">
        <v>-5</v>
      </c>
      <c r="AD26" s="134">
        <v>2</v>
      </c>
      <c r="AE26" s="134">
        <v>-2</v>
      </c>
    </row>
    <row r="27" spans="2:31" s="22" customFormat="1" ht="21.9" customHeight="1" thickBot="1" x14ac:dyDescent="0.35">
      <c r="B27" s="30"/>
      <c r="C27" s="132" t="str">
        <f>IF($C$31&lt;6,"","-3 –  "&amp;e&amp;"  =    "&amp;-3-e)</f>
        <v/>
      </c>
      <c r="D27" s="140"/>
      <c r="E27" s="113"/>
      <c r="G27" s="132" t="str">
        <f>IF($C$31&lt;6,"","-3 –   "&amp;f&amp;"  =   "&amp;-3-f)</f>
        <v/>
      </c>
      <c r="H27" s="140"/>
      <c r="I27" s="113"/>
      <c r="K27" s="132" t="str">
        <f>IF($C$31&lt;6,"","3 –  "&amp;g&amp;"  =   "&amp;3-g)</f>
        <v/>
      </c>
      <c r="L27" s="140"/>
      <c r="M27" s="113"/>
      <c r="AC27" s="134">
        <v>-6</v>
      </c>
      <c r="AD27" s="134">
        <v>3</v>
      </c>
      <c r="AE27" s="134">
        <v>-3</v>
      </c>
    </row>
    <row r="28" spans="2:31" s="22" customFormat="1" ht="13" customHeight="1" x14ac:dyDescent="0.3">
      <c r="B28" s="30"/>
      <c r="C28" s="29"/>
      <c r="D28" s="32"/>
      <c r="I28" s="23"/>
      <c r="AC28" s="134"/>
      <c r="AD28" s="134"/>
      <c r="AE28" s="134"/>
    </row>
    <row r="29" spans="2:31" s="26" customFormat="1" ht="15.9" customHeight="1" x14ac:dyDescent="0.3">
      <c r="C29" s="31"/>
      <c r="D29" s="33"/>
      <c r="I29" s="27"/>
      <c r="AC29" s="136"/>
      <c r="AD29" s="136"/>
      <c r="AE29" s="136"/>
    </row>
    <row r="31" spans="2:31" ht="15" hidden="1" x14ac:dyDescent="0.3">
      <c r="B31" s="58">
        <v>1</v>
      </c>
      <c r="C31" s="13">
        <v>1</v>
      </c>
    </row>
    <row r="32" spans="2:31" hidden="1" x14ac:dyDescent="0.3">
      <c r="B32" s="59">
        <v>2</v>
      </c>
    </row>
    <row r="33" spans="2:2" hidden="1" x14ac:dyDescent="0.3">
      <c r="B33" s="59">
        <v>3</v>
      </c>
    </row>
    <row r="34" spans="2:2" hidden="1" x14ac:dyDescent="0.3">
      <c r="B34" s="59">
        <v>4</v>
      </c>
    </row>
    <row r="35" spans="2:2" hidden="1" x14ac:dyDescent="0.3">
      <c r="B35" s="59">
        <v>5</v>
      </c>
    </row>
    <row r="36" spans="2:2" hidden="1" x14ac:dyDescent="0.3">
      <c r="B36" s="59">
        <v>6</v>
      </c>
    </row>
  </sheetData>
  <sheetProtection password="CC56" sheet="1" objects="1" scenarios="1" selectLockedCells="1"/>
  <mergeCells count="1">
    <mergeCell ref="C14:E16"/>
  </mergeCells>
  <phoneticPr fontId="0" type="noConversion"/>
  <conditionalFormatting sqref="I7:I13">
    <cfRule type="expression" dxfId="29" priority="5" stopIfTrue="1">
      <formula>$H7=$B7-$E$10</formula>
    </cfRule>
  </conditionalFormatting>
  <conditionalFormatting sqref="C21:E27 G21:I27 K21:M27">
    <cfRule type="expression" dxfId="28" priority="2">
      <formula>$C$31&lt;6</formula>
    </cfRule>
  </conditionalFormatting>
  <conditionalFormatting sqref="H7 H9 H11 H13">
    <cfRule type="expression" dxfId="27" priority="1">
      <formula>AND($H7=$B7-$E$10,$H7&lt;&gt;"")</formula>
    </cfRule>
  </conditionalFormatting>
  <dataValidations count="3">
    <dataValidation type="list" allowBlank="1" showInputMessage="1" showErrorMessage="1" error="Number must be between 1 and 6!" sqref="C31" xr:uid="{00000000-0002-0000-0200-000000000000}">
      <formula1>$B$31:$B$36</formula1>
    </dataValidation>
    <dataValidation type="decimal" operator="greaterThanOrEqual" allowBlank="1" showInputMessage="1" showErrorMessage="1" error="Enter a NUMBER!" sqref="B7:B13" xr:uid="{00000000-0002-0000-0200-000001000000}">
      <formula1>-10000</formula1>
    </dataValidation>
    <dataValidation operator="greaterThanOrEqual" allowBlank="1" showInputMessage="1" error="Enter a NUMBER!" sqref="H7 H9 H11 H13 E10" xr:uid="{00000000-0002-0000-0200-000002000000}"/>
  </dataValidations>
  <pageMargins left="0.75" right="0.75" top="1" bottom="1" header="0.5" footer="0.5"/>
  <pageSetup paperSize="9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Drop Down 15">
              <controlPr defaultSize="0" autoLine="0" autoPict="0">
                <anchor moveWithCells="1">
                  <from>
                    <xdr:col>5</xdr:col>
                    <xdr:colOff>0</xdr:colOff>
                    <xdr:row>14</xdr:row>
                    <xdr:rowOff>6350</xdr:rowOff>
                  </from>
                  <to>
                    <xdr:col>6</xdr:col>
                    <xdr:colOff>76200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  <pageSetUpPr autoPageBreaks="0"/>
  </sheetPr>
  <dimension ref="A1:L17"/>
  <sheetViews>
    <sheetView showGridLines="0" showRowColHeaders="0" workbookViewId="0">
      <selection activeCell="J14" sqref="J14"/>
    </sheetView>
  </sheetViews>
  <sheetFormatPr defaultColWidth="12" defaultRowHeight="15.5" x14ac:dyDescent="0.35"/>
  <cols>
    <col min="1" max="1" width="1.09765625" style="35" customWidth="1"/>
    <col min="2" max="2" width="6.09765625" style="34" customWidth="1"/>
    <col min="3" max="3" width="6.09765625" style="35" customWidth="1"/>
    <col min="4" max="4" width="6.09765625" style="34" customWidth="1"/>
    <col min="5" max="5" width="6.09765625" style="35" customWidth="1"/>
    <col min="6" max="6" width="11.8984375" style="35" customWidth="1"/>
    <col min="7" max="7" width="13" style="35" customWidth="1"/>
    <col min="8" max="10" width="6.09765625" style="35" customWidth="1"/>
    <col min="11" max="11" width="8.296875" style="35" customWidth="1"/>
    <col min="12" max="12" width="11.3984375" style="35" customWidth="1"/>
    <col min="13" max="16384" width="12" style="35"/>
  </cols>
  <sheetData>
    <row r="1" spans="1:12" ht="24.75" customHeight="1" x14ac:dyDescent="0.45">
      <c r="A1" s="56"/>
      <c r="B1" s="119" t="s">
        <v>9</v>
      </c>
      <c r="C1" s="120"/>
      <c r="D1" s="121"/>
    </row>
    <row r="2" spans="1:12" ht="3.9" customHeight="1" x14ac:dyDescent="0.35">
      <c r="G2" s="37"/>
    </row>
    <row r="3" spans="1:12" s="36" customFormat="1" ht="18" x14ac:dyDescent="0.4">
      <c r="B3" s="38">
        <v>4</v>
      </c>
      <c r="C3" s="39" t="str">
        <f>IF($A$14=1,"+",IF($A$14=2,"-",IF($A$14=3,"´",IF($A$14=4,"¸",""))))</f>
        <v>+</v>
      </c>
      <c r="D3" s="40">
        <v>3</v>
      </c>
      <c r="E3" s="40" t="s">
        <v>5</v>
      </c>
      <c r="F3" s="41">
        <f>IF($A$14=1,B3+D3,IF($A$14=2,B3-D3,IF($A$14=3,B3*D3,IF($A$14=4,B3/D3,""))))</f>
        <v>7</v>
      </c>
      <c r="G3" s="42"/>
      <c r="H3" s="38">
        <v>-4</v>
      </c>
      <c r="I3" s="39" t="str">
        <f>IF($A$14=1,"+",IF($A$14=2,"-",IF($A$14=3,"´",IF($A$14=4,"¸",""))))</f>
        <v>+</v>
      </c>
      <c r="J3" s="40">
        <v>3</v>
      </c>
      <c r="K3" s="40" t="s">
        <v>5</v>
      </c>
      <c r="L3" s="41">
        <f>IF($A$14=1,H3+J3,IF($A$14=2,H3-J3,IF($A$14=3,H3*J3,IF($A$14=4,H3/J3,""))))</f>
        <v>-1</v>
      </c>
    </row>
    <row r="4" spans="1:12" s="36" customFormat="1" ht="18" x14ac:dyDescent="0.4">
      <c r="B4" s="43">
        <v>4</v>
      </c>
      <c r="C4" s="44" t="str">
        <f>IF($A$14=1,"+",IF($A$14=2,"-",IF($A$14=3,"´",IF($A$14=4,"¸",""))))</f>
        <v>+</v>
      </c>
      <c r="D4" s="45">
        <v>2</v>
      </c>
      <c r="E4" s="46" t="s">
        <v>5</v>
      </c>
      <c r="F4" s="47">
        <f>IF($A$14=1,B4+D4,IF($A$14=2,B4-D4,IF($A$14=3,B4*D4,IF($A$14=4,B4/D4,""))))</f>
        <v>6</v>
      </c>
      <c r="G4" s="42"/>
      <c r="H4" s="43">
        <v>-4</v>
      </c>
      <c r="I4" s="44" t="str">
        <f>IF($A$14=1,"+",IF($A$14=2,"-",IF($A$14=3,"´",IF($A$14=4,"¸",""))))</f>
        <v>+</v>
      </c>
      <c r="J4" s="45">
        <v>2</v>
      </c>
      <c r="K4" s="46" t="s">
        <v>5</v>
      </c>
      <c r="L4" s="47">
        <f>IF($A$14=1,H4+J4,IF($A$14=2,H4-J4,IF($A$14=3,H4*J4,IF($A$14=4,H4/J4,""))))</f>
        <v>-2</v>
      </c>
    </row>
    <row r="5" spans="1:12" s="36" customFormat="1" ht="18" x14ac:dyDescent="0.4">
      <c r="B5" s="43">
        <v>4</v>
      </c>
      <c r="C5" s="44" t="str">
        <f t="shared" ref="C5:C11" si="0">IF($A$14=1,"+",IF($A$14=2,"-",IF($A$14=3,"´",IF($A$14=4,"¸",""))))</f>
        <v>+</v>
      </c>
      <c r="D5" s="45">
        <v>1</v>
      </c>
      <c r="E5" s="46" t="s">
        <v>5</v>
      </c>
      <c r="F5" s="47">
        <f>IF($A$14=1,B5+D5,IF($A$14=2,B5-D5,IF($A$14=3,B5*D5,IF($A$14=4,B5/D5,""))))</f>
        <v>5</v>
      </c>
      <c r="G5" s="42"/>
      <c r="H5" s="43">
        <v>-4</v>
      </c>
      <c r="I5" s="44" t="str">
        <f t="shared" ref="I5:I12" si="1">IF($A$14=1,"+",IF($A$14=2,"-",IF($A$14=3,"´",IF($A$14=4,"¸",""))))</f>
        <v>+</v>
      </c>
      <c r="J5" s="45">
        <v>1</v>
      </c>
      <c r="K5" s="46" t="s">
        <v>5</v>
      </c>
      <c r="L5" s="47">
        <f>IF($A$14=1,H5+J5,IF($A$14=2,H5-J5,IF($A$14=3,H5*J5,IF($A$14=4,H5/J5,""))))</f>
        <v>-3</v>
      </c>
    </row>
    <row r="6" spans="1:12" s="36" customFormat="1" ht="18" x14ac:dyDescent="0.4">
      <c r="B6" s="43">
        <v>4</v>
      </c>
      <c r="C6" s="44" t="str">
        <f t="shared" si="0"/>
        <v>+</v>
      </c>
      <c r="D6" s="45">
        <v>0</v>
      </c>
      <c r="E6" s="46" t="s">
        <v>5</v>
      </c>
      <c r="F6" s="47">
        <f>IF($A$14=1,B6+D6,IF($A$14=2,B6-D6,IF($A$14=3,B6*D6,IF(AND($A$14=4,ISERROR(B6/D6)=TRUE),"Can't divide by 0",IF(A14=0,"",B6/D6)))))</f>
        <v>4</v>
      </c>
      <c r="G6" s="42"/>
      <c r="H6" s="43">
        <v>-4</v>
      </c>
      <c r="I6" s="44" t="str">
        <f t="shared" si="1"/>
        <v>+</v>
      </c>
      <c r="J6" s="45">
        <v>0</v>
      </c>
      <c r="K6" s="46" t="s">
        <v>5</v>
      </c>
      <c r="L6" s="47">
        <f>IF($A$14=1,H6+J6,IF($A$14=2,H6-J6,IF($A$14=3,H6*J6,IF(AND($A$14=4,ISERROR(H6/J6)=TRUE),"Can't divide by 0",IF(A14=0,"",H6/J6)))))</f>
        <v>-4</v>
      </c>
    </row>
    <row r="7" spans="1:12" s="36" customFormat="1" ht="18" x14ac:dyDescent="0.4">
      <c r="B7" s="43">
        <v>4</v>
      </c>
      <c r="C7" s="44" t="str">
        <f t="shared" si="0"/>
        <v>+</v>
      </c>
      <c r="D7" s="45">
        <v>-1</v>
      </c>
      <c r="E7" s="46" t="s">
        <v>5</v>
      </c>
      <c r="F7" s="47">
        <f t="shared" ref="F7:F12" si="2">IF($A$14=1,B7+D7,IF($A$14=2,B7-D7,IF($A$14=3,B7*D7,IF($A$14=4,B7/D7,""))))</f>
        <v>3</v>
      </c>
      <c r="G7" s="42"/>
      <c r="H7" s="43">
        <v>-4</v>
      </c>
      <c r="I7" s="44" t="str">
        <f t="shared" si="1"/>
        <v>+</v>
      </c>
      <c r="J7" s="45">
        <v>-1</v>
      </c>
      <c r="K7" s="46" t="s">
        <v>5</v>
      </c>
      <c r="L7" s="47">
        <f t="shared" ref="L7:L12" si="3">IF($A$14=1,H7+J7,IF($A$14=2,H7-J7,IF($A$14=3,H7*J7,IF($A$14=4,H7/J7,""))))</f>
        <v>-5</v>
      </c>
    </row>
    <row r="8" spans="1:12" s="36" customFormat="1" ht="18" x14ac:dyDescent="0.4">
      <c r="B8" s="43">
        <v>4</v>
      </c>
      <c r="C8" s="44" t="str">
        <f t="shared" si="0"/>
        <v>+</v>
      </c>
      <c r="D8" s="45">
        <v>-2</v>
      </c>
      <c r="E8" s="46" t="s">
        <v>5</v>
      </c>
      <c r="F8" s="47">
        <f t="shared" si="2"/>
        <v>2</v>
      </c>
      <c r="G8" s="42"/>
      <c r="H8" s="43">
        <v>-4</v>
      </c>
      <c r="I8" s="44" t="str">
        <f t="shared" si="1"/>
        <v>+</v>
      </c>
      <c r="J8" s="45">
        <v>-2</v>
      </c>
      <c r="K8" s="46" t="s">
        <v>5</v>
      </c>
      <c r="L8" s="47">
        <f t="shared" si="3"/>
        <v>-6</v>
      </c>
    </row>
    <row r="9" spans="1:12" s="36" customFormat="1" ht="18" x14ac:dyDescent="0.4">
      <c r="B9" s="43">
        <v>4</v>
      </c>
      <c r="C9" s="44" t="str">
        <f t="shared" si="0"/>
        <v>+</v>
      </c>
      <c r="D9" s="45">
        <v>-3</v>
      </c>
      <c r="E9" s="46" t="s">
        <v>5</v>
      </c>
      <c r="F9" s="47">
        <f t="shared" si="2"/>
        <v>1</v>
      </c>
      <c r="G9" s="42"/>
      <c r="H9" s="43">
        <v>-4</v>
      </c>
      <c r="I9" s="44" t="str">
        <f t="shared" si="1"/>
        <v>+</v>
      </c>
      <c r="J9" s="45">
        <v>-3</v>
      </c>
      <c r="K9" s="46" t="s">
        <v>5</v>
      </c>
      <c r="L9" s="47">
        <f t="shared" si="3"/>
        <v>-7</v>
      </c>
    </row>
    <row r="10" spans="1:12" s="36" customFormat="1" ht="18" x14ac:dyDescent="0.4">
      <c r="B10" s="43">
        <v>4</v>
      </c>
      <c r="C10" s="44" t="str">
        <f t="shared" si="0"/>
        <v>+</v>
      </c>
      <c r="D10" s="45">
        <v>-4</v>
      </c>
      <c r="E10" s="46" t="s">
        <v>5</v>
      </c>
      <c r="F10" s="47">
        <f t="shared" si="2"/>
        <v>0</v>
      </c>
      <c r="G10" s="42"/>
      <c r="H10" s="43">
        <v>-4</v>
      </c>
      <c r="I10" s="44" t="str">
        <f t="shared" si="1"/>
        <v>+</v>
      </c>
      <c r="J10" s="45">
        <v>-4</v>
      </c>
      <c r="K10" s="46" t="s">
        <v>5</v>
      </c>
      <c r="L10" s="47">
        <f t="shared" si="3"/>
        <v>-8</v>
      </c>
    </row>
    <row r="11" spans="1:12" s="36" customFormat="1" ht="18" x14ac:dyDescent="0.4">
      <c r="B11" s="43">
        <v>4</v>
      </c>
      <c r="C11" s="44" t="str">
        <f t="shared" si="0"/>
        <v>+</v>
      </c>
      <c r="D11" s="45">
        <v>-5</v>
      </c>
      <c r="E11" s="46" t="s">
        <v>5</v>
      </c>
      <c r="F11" s="47">
        <f t="shared" si="2"/>
        <v>-1</v>
      </c>
      <c r="G11" s="42"/>
      <c r="H11" s="43">
        <v>-4</v>
      </c>
      <c r="I11" s="44" t="str">
        <f t="shared" si="1"/>
        <v>+</v>
      </c>
      <c r="J11" s="45">
        <v>-5</v>
      </c>
      <c r="K11" s="46" t="s">
        <v>5</v>
      </c>
      <c r="L11" s="47">
        <f t="shared" si="3"/>
        <v>-9</v>
      </c>
    </row>
    <row r="12" spans="1:12" s="36" customFormat="1" ht="18" x14ac:dyDescent="0.4">
      <c r="B12" s="48">
        <v>4</v>
      </c>
      <c r="C12" s="49" t="str">
        <f>IF($A$14=1,"+",IF($A$14=2,"-",IF($A$14=3,"´",IF($A$14=4,"¸",""))))</f>
        <v>+</v>
      </c>
      <c r="D12" s="50">
        <v>-6</v>
      </c>
      <c r="E12" s="51" t="s">
        <v>5</v>
      </c>
      <c r="F12" s="52">
        <f t="shared" si="2"/>
        <v>-2</v>
      </c>
      <c r="G12" s="42"/>
      <c r="H12" s="48">
        <v>-4</v>
      </c>
      <c r="I12" s="49" t="str">
        <f t="shared" si="1"/>
        <v>+</v>
      </c>
      <c r="J12" s="50">
        <v>-6</v>
      </c>
      <c r="K12" s="51" t="s">
        <v>5</v>
      </c>
      <c r="L12" s="52">
        <f t="shared" si="3"/>
        <v>-10</v>
      </c>
    </row>
    <row r="13" spans="1:12" ht="27.15" customHeight="1" x14ac:dyDescent="0.35">
      <c r="H13" s="55" t="s">
        <v>10</v>
      </c>
    </row>
    <row r="14" spans="1:12" ht="24" customHeight="1" x14ac:dyDescent="0.35">
      <c r="A14" s="54">
        <v>1</v>
      </c>
      <c r="H14" s="123">
        <v>-4</v>
      </c>
      <c r="I14" s="126" t="str">
        <f>IF($A$14=1,"+",IF($A$14=2,"-",IF($A$14=3,"´",IF($A$14=4,"¸",""))))</f>
        <v>+</v>
      </c>
      <c r="J14" s="123">
        <v>-4</v>
      </c>
      <c r="K14" s="124" t="s">
        <v>5</v>
      </c>
      <c r="L14" s="125">
        <f>IF($A$14=1,H14+J14,IF($A$14=2,H14-J14,IF($A$14=3,H14*J14,IF(AND($A$14=4,ISERROR(H14/J14)=TRUE),"Can't divide by 0",IF(A14=0,"",H14/J14)))))</f>
        <v>-8</v>
      </c>
    </row>
    <row r="15" spans="1:12" ht="6" customHeight="1" x14ac:dyDescent="0.35">
      <c r="H15" s="53"/>
    </row>
    <row r="16" spans="1:12" ht="18" x14ac:dyDescent="0.4">
      <c r="B16" s="122" t="s">
        <v>19</v>
      </c>
    </row>
    <row r="17" spans="2:2" ht="18" x14ac:dyDescent="0.4">
      <c r="B17" s="122" t="s">
        <v>20</v>
      </c>
    </row>
  </sheetData>
  <sheetProtection password="CC56" sheet="1" objects="1" scenarios="1" selectLockedCells="1"/>
  <phoneticPr fontId="15" type="noConversion"/>
  <conditionalFormatting sqref="C4:E11 I4:K11">
    <cfRule type="expression" dxfId="26" priority="1" stopIfTrue="1">
      <formula>$A$14=1</formula>
    </cfRule>
    <cfRule type="expression" dxfId="25" priority="2" stopIfTrue="1">
      <formula>$A$14=2</formula>
    </cfRule>
    <cfRule type="expression" dxfId="24" priority="3" stopIfTrue="1">
      <formula>$A$14=3</formula>
    </cfRule>
  </conditionalFormatting>
  <conditionalFormatting sqref="B4:B11 H4:H11">
    <cfRule type="expression" dxfId="23" priority="4" stopIfTrue="1">
      <formula>$A$14=1</formula>
    </cfRule>
    <cfRule type="expression" dxfId="22" priority="5" stopIfTrue="1">
      <formula>$A$14=2</formula>
    </cfRule>
    <cfRule type="expression" dxfId="21" priority="6" stopIfTrue="1">
      <formula>$A$14=3</formula>
    </cfRule>
  </conditionalFormatting>
  <conditionalFormatting sqref="C3:E3 I3:K3">
    <cfRule type="expression" dxfId="20" priority="7" stopIfTrue="1">
      <formula>$A$14=1</formula>
    </cfRule>
    <cfRule type="expression" dxfId="19" priority="8" stopIfTrue="1">
      <formula>$A$14=2</formula>
    </cfRule>
    <cfRule type="expression" dxfId="18" priority="9" stopIfTrue="1">
      <formula>$A$14=3</formula>
    </cfRule>
  </conditionalFormatting>
  <conditionalFormatting sqref="B3 H3">
    <cfRule type="expression" dxfId="17" priority="10" stopIfTrue="1">
      <formula>$A$14=1</formula>
    </cfRule>
    <cfRule type="expression" dxfId="16" priority="11" stopIfTrue="1">
      <formula>$A$14=2</formula>
    </cfRule>
    <cfRule type="expression" dxfId="15" priority="12" stopIfTrue="1">
      <formula>$A$14=3</formula>
    </cfRule>
  </conditionalFormatting>
  <conditionalFormatting sqref="L4:L11 F4:F11">
    <cfRule type="expression" dxfId="14" priority="13" stopIfTrue="1">
      <formula>$A$14=1</formula>
    </cfRule>
    <cfRule type="expression" dxfId="13" priority="14" stopIfTrue="1">
      <formula>$A$14=2</formula>
    </cfRule>
    <cfRule type="expression" dxfId="12" priority="15" stopIfTrue="1">
      <formula>$A$14=3</formula>
    </cfRule>
  </conditionalFormatting>
  <conditionalFormatting sqref="F3 L3">
    <cfRule type="expression" dxfId="11" priority="16" stopIfTrue="1">
      <formula>$A$14=1</formula>
    </cfRule>
    <cfRule type="expression" dxfId="10" priority="17" stopIfTrue="1">
      <formula>$A$14=2</formula>
    </cfRule>
    <cfRule type="expression" dxfId="9" priority="18" stopIfTrue="1">
      <formula>$A$14=3</formula>
    </cfRule>
  </conditionalFormatting>
  <conditionalFormatting sqref="C12:E12 I12:K12">
    <cfRule type="expression" dxfId="8" priority="19" stopIfTrue="1">
      <formula>$A$14=1</formula>
    </cfRule>
    <cfRule type="expression" dxfId="7" priority="20" stopIfTrue="1">
      <formula>$A$14=2</formula>
    </cfRule>
    <cfRule type="expression" dxfId="6" priority="21" stopIfTrue="1">
      <formula>$A$14=3</formula>
    </cfRule>
  </conditionalFormatting>
  <conditionalFormatting sqref="L12 F12">
    <cfRule type="expression" dxfId="5" priority="22" stopIfTrue="1">
      <formula>$A$14=1</formula>
    </cfRule>
    <cfRule type="expression" dxfId="4" priority="23" stopIfTrue="1">
      <formula>$A$14=2</formula>
    </cfRule>
    <cfRule type="expression" dxfId="3" priority="24" stopIfTrue="1">
      <formula>$A$14=3</formula>
    </cfRule>
  </conditionalFormatting>
  <conditionalFormatting sqref="B12 H12">
    <cfRule type="expression" dxfId="2" priority="25" stopIfTrue="1">
      <formula>$A$14=1</formula>
    </cfRule>
    <cfRule type="expression" dxfId="1" priority="26" stopIfTrue="1">
      <formula>$A$14=2</formula>
    </cfRule>
    <cfRule type="expression" dxfId="0" priority="27" stopIfTrue="1">
      <formula>$A$14=3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177800</xdr:rowOff>
                  </from>
                  <to>
                    <xdr:col>3</xdr:col>
                    <xdr:colOff>38100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177800</xdr:rowOff>
                  </from>
                  <to>
                    <xdr:col>4</xdr:col>
                    <xdr:colOff>19050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177800</xdr:rowOff>
                  </from>
                  <to>
                    <xdr:col>5</xdr:col>
                    <xdr:colOff>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177800</xdr:rowOff>
                  </from>
                  <to>
                    <xdr:col>5</xdr:col>
                    <xdr:colOff>349250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ADDITION</vt:lpstr>
      <vt:lpstr>SUBTRACTION 1</vt:lpstr>
      <vt:lpstr>SUBTRACTION 2</vt:lpstr>
      <vt:lpstr>SUMMARY</vt:lpstr>
      <vt:lpstr>a</vt:lpstr>
      <vt:lpstr>b</vt:lpstr>
      <vt:lpstr>c_</vt:lpstr>
      <vt:lpstr>d</vt:lpstr>
      <vt:lpstr>e</vt:lpstr>
      <vt:lpstr>f</vt:lpstr>
      <vt:lpstr>g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Alwyn Olivier</cp:lastModifiedBy>
  <cp:lastPrinted>2006-02-12T18:09:26Z</cp:lastPrinted>
  <dcterms:created xsi:type="dcterms:W3CDTF">2004-09-21T20:35:35Z</dcterms:created>
  <dcterms:modified xsi:type="dcterms:W3CDTF">2021-06-20T06:03:57Z</dcterms:modified>
</cp:coreProperties>
</file>